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3 최신기출문제\01 25년상시01\"/>
    </mc:Choice>
  </mc:AlternateContent>
  <xr:revisionPtr revIDLastSave="0" documentId="13_ncr:1_{444E282D-B83C-4A27-B462-E4F029DD1CC8}" xr6:coauthVersionLast="47" xr6:coauthVersionMax="47" xr10:uidLastSave="{00000000-0000-0000-0000-000000000000}"/>
  <bookViews>
    <workbookView xWindow="-108" yWindow="-108" windowWidth="23256" windowHeight="12576" tabRatio="721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10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M22" i="3" a="1"/>
  <c r="M22" i="3" s="1"/>
  <c r="N22" i="3" a="1"/>
  <c r="N22" i="3"/>
  <c r="L22" i="3" a="1"/>
  <c r="L22" i="3" s="1"/>
  <c r="M5" i="3" a="1"/>
  <c r="M5" i="3" s="1"/>
  <c r="M6" i="3" a="1"/>
  <c r="M6" i="3"/>
  <c r="M7" i="3" a="1"/>
  <c r="M7" i="3" s="1"/>
  <c r="M8" i="3" a="1"/>
  <c r="M8" i="3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C6" i="4"/>
  <c r="G3" i="4" s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9" i="3" a="1"/>
  <c r="H17" i="3" a="1"/>
  <c r="H22" i="3" a="1"/>
  <c r="H12" i="3" a="1"/>
  <c r="H20" i="3" a="1"/>
  <c r="H6" i="3" a="1"/>
  <c r="H14" i="3" a="1"/>
  <c r="H11" i="3" a="1"/>
  <c r="H19" i="3" a="1"/>
  <c r="H4" i="3" a="1"/>
  <c r="H5" i="3" a="1"/>
  <c r="H13" i="3" a="1"/>
  <c r="H21" i="3" a="1"/>
  <c r="H8" i="3" a="1"/>
  <c r="H16" i="3" a="1"/>
  <c r="H10" i="3" a="1"/>
  <c r="H18" i="3" a="1"/>
  <c r="H7" i="3" a="1"/>
  <c r="H15" i="3" a="1"/>
  <c r="H23" i="3" a="1"/>
  <c r="H20" i="3" l="1"/>
  <c r="H18" i="3"/>
  <c r="H16" i="3"/>
  <c r="H14" i="3"/>
  <c r="H12" i="3"/>
  <c r="H10" i="3"/>
  <c r="H8" i="3"/>
  <c r="H6" i="3"/>
  <c r="H22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0141D67F-9A24-463D-A527-EBF30D46007E}" name="MS Access Database_Query1" type="1" refreshedVersion="8" background="1">
    <dbPr connection="DSN=MS Access Database;DBQ=C:\2026기본서_컴활1급실기\03 최신기출문제\01 25년상시01\위판장별판매현황.accdb;DefaultDir=C:\2026기본서_컴활1급실기\03 최신기출문제\01 25년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<sst xmlns="http://schemas.openxmlformats.org/spreadsheetml/2006/main" count="742" uniqueCount="292">
  <si>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</si>
  <si>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</si>
  <si>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</si>
  <si>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</si>
  <si>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</si>
  <si>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</si>
  <si>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</si>
  <si>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</si>
  <si>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</si>
  <si>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</si>
  <si>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</si>
  <si>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</si>
  <si>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</si>
  <si>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</si>
  <si>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</si>
  <si>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</si>
  <si>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</si>
  <si>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</si>
  <si>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</si>
  <si>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</si>
  <si>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</si>
  <si>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</si>
  <si>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</si>
  <si>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</si>
  <si>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</si>
  <si>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</si>
  <si>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</si>
  <si>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</si>
  <si>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</si>
  <si>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</si>
  <si>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</si>
  <si>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</si>
  <si>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</si>
  <si>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</si>
  <si>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</si>
  <si>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</si>
  <si>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</si>
  <si>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</si>
  <si>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</si>
  <si>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</si>
  <si>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</si>
  <si>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</si>
  <si>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</si>
  <si>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</si>
  <si>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</si>
  <si>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</si>
  <si>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</si>
  <si>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</si>
  <si>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</si>
  <si>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</si>
  <si>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</si>
  <si>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</si>
  <si>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</si>
  <si>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</si>
  <si>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</si>
  <si>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</si>
  <si>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</si>
  <si>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</si>
  <si>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</si>
  <si>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</si>
  <si>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</si>
  <si>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</si>
  <si>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</si>
  <si>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</si>
  <si>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</si>
  <si>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</si>
  <si>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</si>
  <si>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</si>
  <si>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</si>
  <si>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</si>
  <si>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</si>
  <si>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</si>
  <si>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</si>
  <si>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</si>
  <si>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</si>
  <si>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</si>
  <si>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</si>
  <si>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</si>
  <si>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</si>
  <si>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</si>
  <si>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</si>
  <si>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</si>
  <si>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</si>
  <si>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</si>
  <si>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</si>
  <si>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</si>
  <si>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</si>
  <si>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</si>
  <si>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</si>
  <si>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</si>
  <si>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</si>
  <si>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</si>
  <si>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</si>
  <si>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</si>
  <si>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</si>
  <si>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</si>
  <si>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</si>
  <si>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</si>
  <si>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</si>
  <si>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</si>
  <si>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</si>
  <si>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</si>
  <si>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</si>
  <si>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</si>
  <si>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</si>
  <si>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</si>
  <si>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</si>
  <si>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</si>
  <si>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</si>
  <si>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</si>
  <si>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</si>
  <si>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</si>
  <si>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</si>
  <si>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</si>
  <si>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</si>
  <si>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</si>
  <si>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</si>
  <si>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</si>
  <si>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</si>
  <si>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</si>
  <si>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</si>
  <si>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</si>
  <si>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</si>
  <si>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</si>
  <si>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</si>
  <si>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</si>
  <si>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</si>
  <si>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</si>
  <si>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</si>
  <si>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</si>
  <si>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</si>
  <si>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</si>
  <si>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</si>
  <si>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</si>
  <si>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</si>
  <si>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</si>
  <si>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</si>
  <si>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</si>
  <si>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</si>
  <si>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</si>
  <si>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</si>
  <si>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</si>
  <si>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</si>
  <si>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</si>
  <si>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</si>
  <si>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</si>
  <si>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</si>
  <si>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</si>
  <si>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</si>
  <si>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</si>
  <si>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</si>
  <si>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</si>
  <si>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</si>
  <si>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</si>
  <si>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</si>
  <si>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</si>
  <si>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</si>
  <si>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</si>
  <si>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</si>
  <si>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</si>
  <si>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</si>
  <si>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</si>
  <si>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</si>
  <si>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</si>
  <si>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</si>
  <si>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</si>
  <si>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</si>
  <si>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</si>
  <si>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</si>
  <si>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</si>
  <si>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</si>
  <si>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</si>
  <si>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</si>
  <si>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</si>
  <si>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</si>
  <si>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</si>
  <si>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</si>
  <si>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</si>
  <si>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</si>
  <si>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</si>
  <si>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</si>
  <si>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</si>
  <si>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</si>
  <si>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</si>
  <si>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</si>
  <si>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</si>
  <si>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</si>
  <si>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</si>
  <si>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</si>
  <si>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</si>
  <si>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</si>
  <si>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</si>
  <si>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</si>
  <si>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</si>
  <si>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</si>
  <si>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</si>
  <si>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</si>
  <si>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</si>
  <si>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</si>
  <si>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</si>
  <si>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</si>
  <si>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</si>
  <si>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</si>
  <si>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</si>
  <si>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</si>
  <si>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</si>
  <si>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</si>
  <si>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</si>
  <si>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</si>
  <si>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</si>
  <si>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</si>
  <si>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</si>
  <si>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</si>
  <si>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</si>
  <si>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</si>
  <si>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</si>
  <si>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</si>
  <si>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</si>
  <si>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</si>
  <si>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</si>
  <si>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</si>
  <si>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</si>
  <si>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</si>
  <si>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</si>
  <si>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</si>
  <si>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</si>
  <si>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</si>
  <si>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</si>
  <si>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</si>
  <si>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</si>
  <si>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</si>
  <si>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</si>
  <si>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</si>
  <si>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</si>
  <si>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</si>
  <si>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</si>
  <si>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</si>
  <si>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</si>
  <si>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</si>
  <si>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</si>
  <si>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</si>
  <si>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</si>
  <si>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</si>
  <si>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</si>
  <si>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</si>
  <si>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</si>
  <si>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</si>
  <si>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</si>
  <si>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</si>
  <si>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</si>
  <si>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</si>
  <si>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</si>
  <si>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</si>
  <si>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</si>
  <si>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</si>
  <si>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</si>
  <si>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</si>
  <si>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</si>
  <si>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</si>
  <si>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</si>
  <si>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</si>
  <si>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</si>
  <si>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</si>
  <si>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총합계</t>
  </si>
  <si>
    <t>서귀포위판장</t>
  </si>
  <si>
    <t>성산위판장</t>
  </si>
  <si>
    <t>흑산도위판장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</si>
  <si>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</si>
  <si>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</si>
  <si>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</si>
  <si>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</si>
  <si>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</si>
  <si>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</si>
  <si>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</si>
  <si>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</si>
  <si>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</si>
  <si>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</si>
  <si>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</si>
  <si>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개수 : 위판장코드</t>
  </si>
  <si>
    <t>해당없음</t>
  </si>
  <si>
    <t>연이율</t>
  </si>
  <si>
    <t>이율증가</t>
  </si>
  <si>
    <t>만든 사람 Andy Mobile 날짜 2025-12-17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</si>
  <si>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</si>
  <si>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</si>
  <si>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</si>
  <si>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</si>
  <si>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</si>
  <si>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</si>
  <si>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</si>
  <si>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</si>
  <si>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월납입액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</si>
</sst>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0&quot;개&quot;"/>
    <numFmt numFmtId="181" formatCode="[Red][&gt;=0.1]&quot;상승&quot;;[Blue][&lt;0]&quot;감소&quot;;&quot;보통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181" fontId="0" fillId="0" borderId="1" xfId="1" applyNumberFormat="1" applyFont="1" applyBorder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7620</xdr:colOff>
          <xdr:row>1</xdr:row>
          <xdr:rowOff>205740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y Mobile" refreshedDate="46008.73169537037" backgroundQuery="1" createdVersion="8" refreshedVersion="8" minRefreshableVersion="3" recordCount="57" xr:uid="{B77CC43E-51A5-404A-9B54-E0062E0EEF56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FFA4F0-B1D3-4DC1-928D-B6E816F68044}" name="피벗 테이블1" cacheId="4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opLeftCell="A2" workbookViewId="0">
      <selection activeCell="O16" sqref="O16"/>
    </sheetView>
  </sheetViews>
  <sheetFormatPr defaultRowHeight="17.399999999999999" x14ac:dyDescent="0.4"/>
  <cols>
    <col min="1" max="1" width="11.5" customWidth="1"/>
    <col min="2" max="2" width="17.3984375" customWidth="1"/>
    <col min="3" max="3" width="11.5" customWidth="1"/>
    <col min="4" max="5" width="9.09765625" bestFit="1" customWidth="1"/>
    <col min="6" max="6" width="11.19921875" bestFit="1" customWidth="1"/>
    <col min="9" max="9" width="3" customWidth="1"/>
    <col min="11" max="11" width="14.59765625" customWidth="1"/>
  </cols>
  <sheetData>
    <row r="1" spans="1:13" x14ac:dyDescent="0.4">
      <c r="A1" t="s">
        <v>26</v>
      </c>
    </row>
    <row r="2" spans="1:13" x14ac:dyDescent="0.4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3" t="s">
        <v>260</v>
      </c>
    </row>
    <row r="3" spans="1:13" x14ac:dyDescent="0.4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 WEEKDAY(B3,2)=7)</f>
        <v>1</v>
      </c>
    </row>
    <row r="4" spans="1:13" x14ac:dyDescent="0.4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4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">
      <c r="C30" s="5"/>
      <c r="E30" s="5"/>
    </row>
    <row r="31" spans="1:9" x14ac:dyDescent="0.4">
      <c r="C31" s="5"/>
      <c r="E31" s="5"/>
    </row>
    <row r="32" spans="1:9" x14ac:dyDescent="0.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workbookViewId="0">
      <selection activeCell="I10" sqref="I10"/>
    </sheetView>
  </sheetViews>
  <sheetFormatPr defaultRowHeight="17.399999999999999" x14ac:dyDescent="0.4"/>
  <cols>
    <col min="1" max="1" width="11.09765625" bestFit="1" customWidth="1"/>
    <col min="2" max="2" width="11.19921875" bestFit="1" customWidth="1"/>
    <col min="3" max="3" width="17.19921875" bestFit="1" customWidth="1"/>
    <col min="4" max="4" width="11.19921875" bestFit="1" customWidth="1"/>
    <col min="5" max="5" width="7.3984375" bestFit="1" customWidth="1"/>
    <col min="6" max="6" width="9.19921875" bestFit="1" customWidth="1"/>
    <col min="7" max="7" width="7.8984375" bestFit="1" customWidth="1"/>
    <col min="8" max="8" width="6.8984375" bestFit="1" customWidth="1"/>
    <col min="9" max="9" width="7.8984375" bestFit="1" customWidth="1"/>
  </cols>
  <sheetData>
    <row r="1" spans="1:9" x14ac:dyDescent="0.4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landscape" verticalDpi="0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workbookViewId="0">
      <selection activeCell="K9" sqref="K9"/>
    </sheetView>
  </sheetViews>
  <sheetFormatPr defaultRowHeight="17.399999999999999" x14ac:dyDescent="0.4"/>
  <cols>
    <col min="1" max="1" width="1.59765625" customWidth="1"/>
    <col min="4" max="5" width="10.3984375" bestFit="1" customWidth="1"/>
    <col min="6" max="6" width="18.19921875" bestFit="1" customWidth="1"/>
    <col min="7" max="7" width="10.3984375" bestFit="1" customWidth="1"/>
    <col min="9" max="10" width="12.3984375" bestFit="1" customWidth="1"/>
    <col min="11" max="11" width="2.69921875" customWidth="1"/>
    <col min="12" max="12" width="11.09765625" customWidth="1"/>
    <col min="13" max="13" width="13.3984375" customWidth="1"/>
    <col min="14" max="14" width="18.19921875" customWidth="1"/>
    <col min="15" max="15" width="7.09765625" bestFit="1" customWidth="1"/>
  </cols>
  <sheetData>
    <row r="2" spans="2:15" x14ac:dyDescent="0.4">
      <c r="B2" t="s">
        <v>26</v>
      </c>
      <c r="L2" t="s">
        <v>27</v>
      </c>
    </row>
    <row r="3" spans="2:15" x14ac:dyDescent="0.4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">
      <c r="B4" s="2" t="s">
        <v>39</v>
      </c>
      <c r="C4" s="2" t="str">
        <f>VLOOKUP(MID(B4,1,2),$L$13:$O$18, MATCH(MID(B4,3,2),$L$12:$O$12,0),0)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IF(VALUE(RIGHT(I4,3))&lt;=100,SUBSTITUTE(I4,"A","J"),IF(VALUE(RIGHT(I4,3))&lt;=200,SUBSTITUTE(I4,"G","D"),SUBSTITUTE(I4,"C","E")))</f>
        <v>123E456</v>
      </c>
      <c r="L4" s="2" t="s">
        <v>41</v>
      </c>
      <c r="M4" s="2" t="str">
        <f t="array" ref="M4">TEXT(SUM((LEFT($B$4:$B$23,2)=L4)*($G$4:$G$23))/SUM($G$4:$G$23),"0.0%")</f>
        <v>22.4%</v>
      </c>
    </row>
    <row r="5" spans="2:15" x14ac:dyDescent="0.4">
      <c r="B5" s="2" t="s">
        <v>42</v>
      </c>
      <c r="C5" s="2" t="str">
        <f t="shared" ref="C5:C23" si="0">VLOOKUP(MID(B5,1,2),$L$13:$O$18, MATCH(MID(B5,3,2),$L$12:$O$12,0),0)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IF(VALUE(RIGHT(I5,3))&lt;=100,SUBSTITUTE(I5,"A","J"),IF(VALUE(RIGHT(I5,3))&lt;=200,SUBSTITUTE(I5,"G","D"),SUBSTITUTE(I5,"C","E")))</f>
        <v>234J095</v>
      </c>
      <c r="L5" s="2" t="s">
        <v>44</v>
      </c>
      <c r="M5" s="2" t="str">
        <f t="array" ref="M5">TEXT(SUM((LEFT($B$4:$B$23,2)=L5)*($G$4:$G$23))/SUM($G$4:$G$23),"0.0%")</f>
        <v>15.6%</v>
      </c>
    </row>
    <row r="6" spans="2:15" x14ac:dyDescent="0.4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TEXT(SUM((LEFT($B$4:$B$23,2)=L6)*($G$4:$G$23))/SUM($G$4:$G$23),"0.0%")</f>
        <v>18.7%</v>
      </c>
    </row>
    <row r="7" spans="2:15" x14ac:dyDescent="0.4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TEXT(SUM((LEFT($B$4:$B$23,2)=L7)*($G$4:$G$23))/SUM($G$4:$G$23),"0.0%")</f>
        <v>18.0%</v>
      </c>
    </row>
    <row r="8" spans="2:15" x14ac:dyDescent="0.4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TEXT(SUM((LEFT($B$4:$B$23,2)=L8)*($G$4:$G$23))/SUM($G$4:$G$23),"0.0%")</f>
        <v>14.2%</v>
      </c>
    </row>
    <row r="9" spans="2:15" x14ac:dyDescent="0.4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TEXT(SUM((LEFT($B$4:$B$23,2)=L9)*($G$4:$G$23))/SUM($G$4:$G$23),"0.0%")</f>
        <v>11.0%</v>
      </c>
    </row>
    <row r="10" spans="2:15" x14ac:dyDescent="0.4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4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4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4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4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4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4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>
        <f t="array" ref="L22">ROUND(AVERAGE(LARGE(D4:D23,{1,2,2})),1)&amp;"-"&amp;ROUND(AVERAGE(SMALL(D4:D23,{1,2,3})),1)</f>
        <v>138.3-34.7</v>
      </c>
      <c r="M22" s="2" t="str">
        <f t="array" ref="M22">ROUND(AVERAGE(LARGE(E4:E23,{1,2,2})),1)&amp;"-"&amp;ROUND(AVERAGE(SMALL(E4:E23,{1,2,3})),1)</f>
        <v>39-18</v>
      </c>
      <c r="N22" s="2" t="str">
        <f t="array" ref="N22">ROUND(AVERAGE(LARGE(F4:F23,{1,2,2})),1)&amp;"-"&amp;ROUND(AVERAGE(SMALL(F4:F23,{1,2,3})),1)</f>
        <v>45-25</v>
      </c>
    </row>
    <row r="23" spans="2:15" x14ac:dyDescent="0.4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J14" sqref="J14"/>
    </sheetView>
  </sheetViews>
  <sheetFormatPr defaultRowHeight="17.399999999999999" x14ac:dyDescent="0.4"/>
  <cols>
    <col min="1" max="1" width="3.19921875" customWidth="1"/>
    <col min="2" max="2" width="16.19921875" bestFit="1" customWidth="1"/>
    <col min="3" max="3" width="10.8984375" bestFit="1" customWidth="1"/>
    <col min="4" max="4" width="12.3984375" bestFit="1" customWidth="1"/>
    <col min="5" max="5" width="10.3984375" bestFit="1" customWidth="1"/>
    <col min="6" max="6" width="12.3984375" bestFit="1" customWidth="1"/>
    <col min="7" max="7" width="6.796875" bestFit="1" customWidth="1"/>
    <col min="8" max="9" width="13.19921875" bestFit="1" customWidth="1"/>
  </cols>
  <sheetData>
    <row r="2" spans="2:6" x14ac:dyDescent="0.4">
      <c r="B2" s="25" t="s">
        <v>261</v>
      </c>
      <c r="C2" t="s">
        <v>262</v>
      </c>
    </row>
    <row r="4" spans="2:6" x14ac:dyDescent="0.4">
      <c r="B4" s="25" t="s">
        <v>278</v>
      </c>
      <c r="D4" s="25" t="s">
        <v>267</v>
      </c>
    </row>
    <row r="5" spans="2:6" x14ac:dyDescent="0.4">
      <c r="B5" s="25" t="s">
        <v>268</v>
      </c>
      <c r="C5" s="25" t="s">
        <v>269</v>
      </c>
      <c r="D5" t="s">
        <v>264</v>
      </c>
      <c r="E5" t="s">
        <v>265</v>
      </c>
      <c r="F5" t="s">
        <v>266</v>
      </c>
    </row>
    <row r="6" spans="2:6" x14ac:dyDescent="0.4">
      <c r="B6" t="s">
        <v>270</v>
      </c>
      <c r="C6" s="26">
        <v>45748</v>
      </c>
      <c r="D6" s="27">
        <v>11</v>
      </c>
      <c r="E6" s="27">
        <v>12</v>
      </c>
      <c r="F6" s="27">
        <v>6</v>
      </c>
    </row>
    <row r="7" spans="2:6" x14ac:dyDescent="0.4">
      <c r="C7" s="26">
        <v>45749</v>
      </c>
      <c r="D7" s="27">
        <v>3</v>
      </c>
      <c r="E7" s="27">
        <v>3</v>
      </c>
      <c r="F7" s="27">
        <v>1</v>
      </c>
    </row>
    <row r="8" spans="2:6" x14ac:dyDescent="0.4">
      <c r="C8" s="26">
        <v>45750</v>
      </c>
      <c r="D8" s="27" t="s">
        <v>279</v>
      </c>
      <c r="E8" s="27">
        <v>5</v>
      </c>
      <c r="F8" s="27">
        <v>1</v>
      </c>
    </row>
    <row r="9" spans="2:6" x14ac:dyDescent="0.4">
      <c r="C9" s="26">
        <v>45762</v>
      </c>
      <c r="D9" s="27" t="s">
        <v>279</v>
      </c>
      <c r="E9" s="27">
        <v>2</v>
      </c>
      <c r="F9" s="27" t="s">
        <v>279</v>
      </c>
    </row>
    <row r="10" spans="2:6" x14ac:dyDescent="0.4">
      <c r="B10" t="s">
        <v>271</v>
      </c>
      <c r="D10" s="27">
        <v>14</v>
      </c>
      <c r="E10" s="27">
        <v>22</v>
      </c>
      <c r="F10" s="27">
        <v>8</v>
      </c>
    </row>
    <row r="11" spans="2:6" x14ac:dyDescent="0.4">
      <c r="B11" t="s">
        <v>272</v>
      </c>
      <c r="C11" s="26">
        <v>45748</v>
      </c>
      <c r="D11" s="27">
        <v>3</v>
      </c>
      <c r="E11" s="27">
        <v>1</v>
      </c>
      <c r="F11" s="27">
        <v>1</v>
      </c>
    </row>
    <row r="12" spans="2:6" x14ac:dyDescent="0.4">
      <c r="C12" s="26">
        <v>45749</v>
      </c>
      <c r="D12" s="27" t="s">
        <v>279</v>
      </c>
      <c r="E12" s="27">
        <v>1</v>
      </c>
      <c r="F12" s="27">
        <v>1</v>
      </c>
    </row>
    <row r="13" spans="2:6" x14ac:dyDescent="0.4">
      <c r="C13" s="26">
        <v>45750</v>
      </c>
      <c r="D13" s="27" t="s">
        <v>279</v>
      </c>
      <c r="E13" s="27" t="s">
        <v>279</v>
      </c>
      <c r="F13" s="27">
        <v>1</v>
      </c>
    </row>
    <row r="14" spans="2:6" x14ac:dyDescent="0.4">
      <c r="B14" t="s">
        <v>273</v>
      </c>
      <c r="D14" s="27">
        <v>3</v>
      </c>
      <c r="E14" s="27">
        <v>2</v>
      </c>
      <c r="F14" s="27">
        <v>3</v>
      </c>
    </row>
    <row r="15" spans="2:6" x14ac:dyDescent="0.4">
      <c r="B15" t="s">
        <v>274</v>
      </c>
      <c r="C15" s="26">
        <v>45748</v>
      </c>
      <c r="D15" s="27">
        <v>2</v>
      </c>
      <c r="E15" s="27" t="s">
        <v>279</v>
      </c>
      <c r="F15" s="27">
        <v>1</v>
      </c>
    </row>
    <row r="16" spans="2:6" x14ac:dyDescent="0.4">
      <c r="B16" t="s">
        <v>275</v>
      </c>
      <c r="D16" s="27">
        <v>2</v>
      </c>
      <c r="E16" s="27" t="s">
        <v>279</v>
      </c>
      <c r="F16" s="27">
        <v>1</v>
      </c>
    </row>
    <row r="17" spans="2:6" x14ac:dyDescent="0.4">
      <c r="B17" t="s">
        <v>276</v>
      </c>
      <c r="C17" s="26">
        <v>45748</v>
      </c>
      <c r="D17" s="27" t="s">
        <v>279</v>
      </c>
      <c r="E17" s="27">
        <v>1</v>
      </c>
      <c r="F17" s="27" t="s">
        <v>279</v>
      </c>
    </row>
    <row r="18" spans="2:6" x14ac:dyDescent="0.4">
      <c r="C18" s="26">
        <v>45750</v>
      </c>
      <c r="D18" s="27">
        <v>1</v>
      </c>
      <c r="E18" s="27" t="s">
        <v>279</v>
      </c>
      <c r="F18" s="27" t="s">
        <v>279</v>
      </c>
    </row>
    <row r="19" spans="2:6" x14ac:dyDescent="0.4">
      <c r="B19" t="s">
        <v>277</v>
      </c>
      <c r="D19" s="27">
        <v>1</v>
      </c>
      <c r="E19" s="27">
        <v>1</v>
      </c>
      <c r="F19" s="27" t="s">
        <v>279</v>
      </c>
    </row>
    <row r="20" spans="2:6" x14ac:dyDescent="0.4">
      <c r="B20" t="s">
        <v>263</v>
      </c>
      <c r="D20" s="27">
        <v>20</v>
      </c>
      <c r="E20" s="27">
        <v>25</v>
      </c>
      <c r="F20" s="27">
        <v>12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0B645-F655-4B09-BDA7-D884ECABC099}">
  <sheetPr codeName="Sheet9">
    <outlinePr summaryBelow="0"/>
  </sheetPr>
  <dimension ref="B1:F11"/>
  <sheetViews>
    <sheetView showGridLines="0" workbookViewId="0">
      <selection activeCell="L11" sqref="L11"/>
    </sheetView>
  </sheetViews>
  <sheetFormatPr defaultRowHeight="17.399999999999999" outlineLevelRow="1" outlineLevelCol="1" x14ac:dyDescent="0.4"/>
  <cols>
    <col min="3" max="3" width="8.59765625" bestFit="1" customWidth="1"/>
    <col min="4" max="6" width="9.5" bestFit="1" customWidth="1" outlineLevel="1"/>
  </cols>
  <sheetData>
    <row r="1" spans="2:6" ht="18" thickBot="1" x14ac:dyDescent="0.45"/>
    <row r="2" spans="2:6" x14ac:dyDescent="0.4">
      <c r="B2" s="32" t="s">
        <v>284</v>
      </c>
      <c r="C2" s="33"/>
      <c r="D2" s="39"/>
      <c r="E2" s="39"/>
      <c r="F2" s="39"/>
    </row>
    <row r="3" spans="2:6" collapsed="1" x14ac:dyDescent="0.4">
      <c r="B3" s="31"/>
      <c r="C3" s="31"/>
      <c r="D3" s="40" t="s">
        <v>286</v>
      </c>
      <c r="E3" s="40" t="s">
        <v>281</v>
      </c>
      <c r="F3" s="40" t="s">
        <v>283</v>
      </c>
    </row>
    <row r="4" spans="2:6" ht="78" hidden="1" outlineLevel="1" x14ac:dyDescent="0.4">
      <c r="B4" s="35"/>
      <c r="C4" s="35"/>
      <c r="D4" s="28"/>
      <c r="E4" s="42" t="s">
        <v>282</v>
      </c>
      <c r="F4" s="42" t="s">
        <v>282</v>
      </c>
    </row>
    <row r="5" spans="2:6" x14ac:dyDescent="0.4">
      <c r="B5" s="36" t="s">
        <v>285</v>
      </c>
      <c r="C5" s="37"/>
      <c r="D5" s="34"/>
      <c r="E5" s="34"/>
      <c r="F5" s="34"/>
    </row>
    <row r="6" spans="2:6" outlineLevel="1" x14ac:dyDescent="0.4">
      <c r="B6" s="35"/>
      <c r="C6" s="35" t="s">
        <v>280</v>
      </c>
      <c r="D6" s="29">
        <v>5.5E-2</v>
      </c>
      <c r="E6" s="41">
        <v>5.8000000000000003E-2</v>
      </c>
      <c r="F6" s="41">
        <v>5.1999999999999998E-2</v>
      </c>
    </row>
    <row r="7" spans="2:6" x14ac:dyDescent="0.4">
      <c r="B7" s="36" t="s">
        <v>287</v>
      </c>
      <c r="C7" s="37"/>
      <c r="D7" s="34"/>
      <c r="E7" s="34"/>
      <c r="F7" s="34"/>
    </row>
    <row r="8" spans="2:6" ht="18" outlineLevel="1" thickBot="1" x14ac:dyDescent="0.45">
      <c r="B8" s="38"/>
      <c r="C8" s="38" t="s">
        <v>291</v>
      </c>
      <c r="D8" s="30">
        <v>764046.48687129002</v>
      </c>
      <c r="E8" s="30">
        <v>769597.62824588502</v>
      </c>
      <c r="F8" s="30">
        <v>758519.981602657</v>
      </c>
    </row>
    <row r="9" spans="2:6" x14ac:dyDescent="0.4">
      <c r="B9" t="s">
        <v>288</v>
      </c>
    </row>
    <row r="10" spans="2:6" x14ac:dyDescent="0.4">
      <c r="B10" t="s">
        <v>289</v>
      </c>
    </row>
    <row r="11" spans="2:6" x14ac:dyDescent="0.4">
      <c r="B11" t="s">
        <v>290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M11" sqref="M11"/>
    </sheetView>
  </sheetViews>
  <sheetFormatPr defaultRowHeight="17.399999999999999" x14ac:dyDescent="0.4"/>
  <cols>
    <col min="2" max="2" width="10" customWidth="1"/>
    <col min="3" max="3" width="11.8984375" bestFit="1" customWidth="1"/>
    <col min="5" max="5" width="6.3984375" customWidth="1"/>
    <col min="6" max="6" width="4.3984375" customWidth="1"/>
    <col min="7" max="7" width="11.8984375" customWidth="1"/>
  </cols>
  <sheetData>
    <row r="2" spans="2:7" x14ac:dyDescent="0.4">
      <c r="B2" s="1" t="s">
        <v>8</v>
      </c>
      <c r="C2" s="21">
        <v>50000000</v>
      </c>
      <c r="G2" s="10" t="s">
        <v>12</v>
      </c>
    </row>
    <row r="3" spans="2:7" ht="16.5" customHeight="1" x14ac:dyDescent="0.4">
      <c r="B3" s="1" t="s">
        <v>9</v>
      </c>
      <c r="C3" s="20">
        <v>5.5E-2</v>
      </c>
      <c r="G3" s="17">
        <f>월납입액</f>
        <v>764046.48687128967</v>
      </c>
    </row>
    <row r="4" spans="2:7" x14ac:dyDescent="0.4">
      <c r="B4" s="1" t="s">
        <v>10</v>
      </c>
      <c r="C4" s="1">
        <v>5</v>
      </c>
      <c r="E4" s="24" t="s">
        <v>13</v>
      </c>
      <c r="F4" s="2">
        <v>2</v>
      </c>
      <c r="G4" s="18">
        <f t="dataTable" ref="G4:G8" dt2D="0" dtr="0" r1="C4"/>
        <v>1763826.2463254642</v>
      </c>
    </row>
    <row r="5" spans="2:7" x14ac:dyDescent="0.4">
      <c r="B5" s="1" t="s">
        <v>11</v>
      </c>
      <c r="C5" s="21">
        <v>10000000</v>
      </c>
      <c r="E5" s="24"/>
      <c r="F5" s="2">
        <v>3</v>
      </c>
      <c r="G5" s="18">
        <v>1207836.0721724113</v>
      </c>
    </row>
    <row r="6" spans="2:7" x14ac:dyDescent="0.4">
      <c r="B6" s="1" t="s">
        <v>12</v>
      </c>
      <c r="C6" s="17">
        <f>PMT(C3/12,C4*12,-(C2-C5),,0)</f>
        <v>764046.48687128967</v>
      </c>
      <c r="E6" s="24"/>
      <c r="F6" s="2">
        <v>4</v>
      </c>
      <c r="G6" s="18">
        <v>930259.00908972777</v>
      </c>
    </row>
    <row r="7" spans="2:7" x14ac:dyDescent="0.4">
      <c r="E7" s="24"/>
      <c r="F7" s="2">
        <v>5</v>
      </c>
      <c r="G7" s="18">
        <v>764046.48687128967</v>
      </c>
    </row>
    <row r="8" spans="2:7" x14ac:dyDescent="0.4">
      <c r="E8" s="24"/>
      <c r="F8" s="2">
        <v>6</v>
      </c>
      <c r="G8" s="18">
        <v>653515.48342245363</v>
      </c>
    </row>
  </sheetData>
  <scenarios current="0" sqref="C6">
    <scenario name="이율증가" locked="1" count="1" user="Andy Mobile" comment="만든 사람 Andy Mobile 날짜 2025-12-17">
      <inputCells r="C3" val="0.058" numFmtId="10"/>
    </scenario>
    <scenario name="이율감소" locked="1" count="1" user="Andy Mobile" comment="만든 사람 Andy Mobile 날짜 2025-12-17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I12" sqref="I12"/>
    </sheetView>
  </sheetViews>
  <sheetFormatPr defaultRowHeight="17.399999999999999" x14ac:dyDescent="0.4"/>
  <cols>
    <col min="1" max="1" width="2.19921875" customWidth="1"/>
    <col min="2" max="2" width="13.8984375" customWidth="1"/>
    <col min="3" max="3" width="17" customWidth="1"/>
    <col min="4" max="4" width="2.8984375" customWidth="1"/>
    <col min="5" max="5" width="11.5" customWidth="1"/>
  </cols>
  <sheetData>
    <row r="2" spans="2:3" x14ac:dyDescent="0.4">
      <c r="B2" s="9" t="s">
        <v>7</v>
      </c>
      <c r="C2" s="9" t="s">
        <v>14</v>
      </c>
    </row>
    <row r="3" spans="2:3" x14ac:dyDescent="0.4">
      <c r="B3" s="1" t="s">
        <v>228</v>
      </c>
      <c r="C3" s="43">
        <v>0.4</v>
      </c>
    </row>
    <row r="4" spans="2:3" x14ac:dyDescent="0.4">
      <c r="B4" s="1" t="s">
        <v>229</v>
      </c>
      <c r="C4" s="43">
        <v>0.2</v>
      </c>
    </row>
    <row r="5" spans="2:3" x14ac:dyDescent="0.4">
      <c r="B5" s="1" t="s">
        <v>230</v>
      </c>
      <c r="C5" s="43">
        <v>-0.18</v>
      </c>
    </row>
    <row r="6" spans="2:3" x14ac:dyDescent="0.4">
      <c r="B6" s="1" t="s">
        <v>231</v>
      </c>
      <c r="C6" s="43">
        <v>-0.46</v>
      </c>
    </row>
    <row r="7" spans="2:3" x14ac:dyDescent="0.4">
      <c r="B7" s="1" t="s">
        <v>232</v>
      </c>
      <c r="C7" s="43">
        <v>-0.21</v>
      </c>
    </row>
    <row r="8" spans="2:3" x14ac:dyDescent="0.4">
      <c r="B8" s="1" t="s">
        <v>233</v>
      </c>
      <c r="C8" s="43">
        <v>0.08</v>
      </c>
    </row>
    <row r="9" spans="2:3" x14ac:dyDescent="0.4">
      <c r="B9" s="1" t="s">
        <v>234</v>
      </c>
      <c r="C9" s="43">
        <v>0.2</v>
      </c>
    </row>
    <row r="10" spans="2:3" x14ac:dyDescent="0.4">
      <c r="B10" s="1" t="s">
        <v>235</v>
      </c>
      <c r="C10" s="43">
        <v>7.0000000000000007E-2</v>
      </c>
    </row>
    <row r="11" spans="2:3" x14ac:dyDescent="0.4">
      <c r="B11" s="1" t="s">
        <v>236</v>
      </c>
      <c r="C11" s="43">
        <v>0.17</v>
      </c>
    </row>
    <row r="12" spans="2:3" x14ac:dyDescent="0.4">
      <c r="B12" s="1" t="s">
        <v>237</v>
      </c>
      <c r="C12" s="43">
        <v>0.75</v>
      </c>
    </row>
    <row r="13" spans="2:3" x14ac:dyDescent="0.4">
      <c r="B13" s="1" t="s">
        <v>238</v>
      </c>
      <c r="C13" s="43">
        <v>0.3</v>
      </c>
    </row>
    <row r="14" spans="2:3" x14ac:dyDescent="0.4">
      <c r="B14" s="1" t="s">
        <v>239</v>
      </c>
      <c r="C14" s="43">
        <v>0.01</v>
      </c>
    </row>
    <row r="15" spans="2:3" x14ac:dyDescent="0.4">
      <c r="B15" s="1" t="s">
        <v>240</v>
      </c>
      <c r="C15" s="43">
        <v>0.23</v>
      </c>
    </row>
    <row r="16" spans="2:3" x14ac:dyDescent="0.4">
      <c r="B16" s="1" t="s">
        <v>241</v>
      </c>
      <c r="C16" s="43">
        <v>0.47</v>
      </c>
    </row>
    <row r="17" spans="2:3" x14ac:dyDescent="0.4">
      <c r="B17" s="1" t="s">
        <v>242</v>
      </c>
      <c r="C17" s="43">
        <v>7.0000000000000007E-2</v>
      </c>
    </row>
    <row r="18" spans="2:3" x14ac:dyDescent="0.4">
      <c r="B18" s="1" t="s">
        <v>243</v>
      </c>
      <c r="C18" s="43">
        <v>-0.6</v>
      </c>
    </row>
    <row r="19" spans="2:3" x14ac:dyDescent="0.4">
      <c r="B19" s="1" t="s">
        <v>244</v>
      </c>
      <c r="C19" s="43">
        <v>-0.3</v>
      </c>
    </row>
    <row r="20" spans="2:3" x14ac:dyDescent="0.4">
      <c r="B20" s="1" t="s">
        <v>245</v>
      </c>
      <c r="C20" s="43">
        <v>0.05</v>
      </c>
    </row>
    <row r="21" spans="2:3" x14ac:dyDescent="0.4">
      <c r="B21" s="1" t="s">
        <v>246</v>
      </c>
      <c r="C21" s="4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16" workbookViewId="0">
      <selection activeCell="M20" sqref="M20"/>
    </sheetView>
  </sheetViews>
  <sheetFormatPr defaultRowHeight="17.399999999999999" x14ac:dyDescent="0.4"/>
  <cols>
    <col min="1" max="1" width="1.59765625" customWidth="1"/>
    <col min="2" max="2" width="9.3984375" customWidth="1"/>
  </cols>
  <sheetData>
    <row r="2" spans="2:8" x14ac:dyDescent="0.4">
      <c r="B2" t="s">
        <v>259</v>
      </c>
    </row>
    <row r="3" spans="2:8" x14ac:dyDescent="0.4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tabSelected="1" workbookViewId="0">
      <selection activeCell="B5" sqref="B5"/>
    </sheetView>
  </sheetViews>
  <sheetFormatPr defaultRowHeight="17.399999999999999" x14ac:dyDescent="0.4"/>
  <cols>
    <col min="1" max="1" width="3.3984375" customWidth="1"/>
    <col min="3" max="3" width="13.3984375" customWidth="1"/>
    <col min="4" max="4" width="14.09765625" customWidth="1"/>
    <col min="5" max="5" width="11.09765625" customWidth="1"/>
    <col min="7" max="7" width="11.3984375" customWidth="1"/>
    <col min="9" max="9" width="2.5" customWidth="1"/>
  </cols>
  <sheetData>
    <row r="3" spans="2:11" x14ac:dyDescent="0.4">
      <c r="B3" t="s">
        <v>26</v>
      </c>
      <c r="J3" t="s">
        <v>27</v>
      </c>
    </row>
    <row r="4" spans="2:11" x14ac:dyDescent="0.4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">
      <c r="B6" s="2"/>
      <c r="C6" s="2"/>
      <c r="D6" s="22"/>
      <c r="E6" s="1"/>
      <c r="F6" s="2"/>
      <c r="G6" s="1"/>
      <c r="H6" s="1"/>
      <c r="J6" s="1" t="s">
        <v>248</v>
      </c>
      <c r="K6" s="19">
        <v>75000</v>
      </c>
    </row>
    <row r="7" spans="2:11" x14ac:dyDescent="0.4">
      <c r="B7" s="2"/>
      <c r="C7" s="2"/>
      <c r="D7" s="22"/>
      <c r="E7" s="1"/>
      <c r="F7" s="2"/>
      <c r="G7" s="1"/>
      <c r="H7" s="1"/>
      <c r="J7" s="1" t="s">
        <v>249</v>
      </c>
      <c r="K7" s="19">
        <v>58000</v>
      </c>
    </row>
    <row r="8" spans="2:11" x14ac:dyDescent="0.4">
      <c r="B8" s="2"/>
      <c r="C8" s="2"/>
      <c r="D8" s="22"/>
      <c r="E8" s="1"/>
      <c r="F8" s="2"/>
      <c r="G8" s="1"/>
      <c r="H8" s="1"/>
      <c r="J8" s="1" t="s">
        <v>250</v>
      </c>
      <c r="K8" s="19">
        <v>58000</v>
      </c>
    </row>
    <row r="9" spans="2:11" x14ac:dyDescent="0.4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4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7620</xdr:colOff>
                <xdr:row>1</xdr:row>
                <xdr:rowOff>205740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Andy Mobile</cp:lastModifiedBy>
  <cp:lastPrinted>2025-12-16T09:18:56Z</cp:lastPrinted>
  <dcterms:created xsi:type="dcterms:W3CDTF">2025-01-23T06:42:19Z</dcterms:created>
  <dcterms:modified xsi:type="dcterms:W3CDTF">2025-12-17T10:21:16Z</dcterms:modified>
</cp:coreProperties>
</file>