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냄쮜\0. 컴활실기\시나공\2026_컴활1급_실기_총정리(20251021)\길벗컴활1급총정리\기출\01회\"/>
    </mc:Choice>
  </mc:AlternateContent>
  <xr:revisionPtr revIDLastSave="0" documentId="13_ncr:1_{4D9AC796-122B-4F85-922A-681586485488}" xr6:coauthVersionLast="47" xr6:coauthVersionMax="47" xr10:uidLastSave="{00000000-0000-0000-0000-000000000000}"/>
  <bookViews>
    <workbookView xWindow="-103" yWindow="-103" windowWidth="22149" windowHeight="13200" tabRatio="721" firstSheet="3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시나리오 요약" sheetId="12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SMALL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0">'기본작업-1'!$A$1:$I$100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7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6" i="4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11" i="3" a="1"/>
  <c r="H17" i="3" a="1"/>
  <c r="H23" i="3" a="1"/>
  <c r="H20" i="3" a="1"/>
  <c r="H21" i="3" a="1"/>
  <c r="H10" i="3" a="1"/>
  <c r="H12" i="3" a="1"/>
  <c r="H13" i="3" a="1"/>
  <c r="H8" i="3" a="1"/>
  <c r="H9" i="3" a="1"/>
  <c r="H22" i="3" a="1"/>
  <c r="H6" i="3" a="1"/>
  <c r="H18" i="3" a="1"/>
  <c r="H7" i="3" a="1"/>
  <c r="H19" i="3" a="1"/>
  <c r="H14" i="3" a="1"/>
  <c r="H15" i="3" a="1"/>
  <c r="H16" i="3" a="1"/>
  <c r="H4" i="3" a="1"/>
  <c r="H16" i="3" l="1"/>
  <c r="H15" i="3"/>
  <c r="H14" i="3"/>
  <c r="H19" i="3"/>
  <c r="H7" i="3"/>
  <c r="H18" i="3"/>
  <c r="H6" i="3"/>
  <c r="H22" i="3"/>
  <c r="H9" i="3"/>
  <c r="H8" i="3"/>
  <c r="H13" i="3"/>
  <c r="H12" i="3"/>
  <c r="H10" i="3"/>
  <c r="H21" i="3"/>
  <c r="H20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DC38D24A-7373-4F24-BFBB-29D4A87D601A}" name="MS Access Database_Query1" type="1" refreshedVersion="8" background="1">
    <dbPr connection="DSN=MS Access Database;DBQ=C:\Users\LG\Desktop\냄쮜\0. 컴활실기\시나공\2026_컴활1급_실기_총정리(20251021)\길벗컴활1급총정리\기출\01회\위판장별판매현황.accdb;DefaultDir=C:\Users\LG\Desktop\냄쮜\0. 컴활실기\시나공\2026_컴활1급_실기_총정리(20251021)\길벗컴활1급총정리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  <connection id="3" xr16:uid="{F469B27C-83D6-47C6-8462-A04AA673157A}" keepAlive="1" name="쿼리 - 위탁판매" description="통합 문서의 '위탁판매' 쿼리에 대한 연결입니다." type="5" refreshedVersion="0" background="1">
    <dbPr connection="Provider=Microsoft.Mashup.OleDb.1;Data Source=$Workbook$;Location=위탁판매;Extended Properties=&quot;&quot;" command="SELECT * FROM [위탁판매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<sst xmlns="http://schemas.openxmlformats.org/spreadsheetml/2006/main" count="749" uniqueCount="299">
  <si>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</si>
  <si>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</si>
  <si>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</si>
  <si>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</si>
  <si>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</si>
  <si>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</si>
  <si>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</si>
  <si>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</si>
  <si>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</si>
  <si>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</si>
  <si>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</si>
  <si>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</si>
  <si>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</si>
  <si>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</si>
  <si>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</si>
  <si>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</si>
  <si>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</si>
  <si>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</si>
  <si>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</si>
  <si>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</si>
  <si>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</si>
  <si>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</si>
  <si>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</si>
  <si>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</si>
  <si>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</si>
  <si>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</si>
  <si>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</si>
  <si>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</si>
  <si>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</si>
  <si>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</si>
  <si>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</si>
  <si>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</si>
  <si>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</si>
  <si>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</si>
  <si>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</si>
  <si>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</si>
  <si>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</si>
  <si>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</si>
  <si>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</si>
  <si>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</si>
  <si>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</si>
  <si>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</si>
  <si>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</si>
  <si>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</si>
  <si>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</si>
  <si>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</si>
  <si>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</si>
  <si>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</si>
  <si>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</si>
  <si>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</si>
  <si>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</si>
  <si>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</si>
  <si>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</si>
  <si>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</si>
  <si>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</si>
  <si>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</si>
  <si>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</si>
  <si>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</si>
  <si>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</si>
  <si>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</si>
  <si>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</si>
  <si>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</si>
  <si>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</si>
  <si>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</si>
  <si>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</si>
  <si>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</si>
  <si>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</si>
  <si>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</si>
  <si>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</si>
  <si>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</si>
  <si>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</si>
  <si>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</si>
  <si>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</si>
  <si>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</si>
  <si>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</si>
  <si>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</si>
  <si>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</si>
  <si>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</si>
  <si>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</si>
  <si>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</si>
  <si>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</si>
  <si>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</si>
  <si>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</si>
  <si>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</si>
  <si>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</si>
  <si>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</si>
  <si>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</si>
  <si>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</si>
  <si>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</si>
  <si>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</si>
  <si>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</si>
  <si>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</si>
  <si>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</si>
  <si>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</si>
  <si>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</si>
  <si>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</si>
  <si>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</si>
  <si>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</si>
  <si>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</si>
  <si>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</si>
  <si>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</si>
  <si>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</si>
  <si>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</si>
  <si>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</si>
  <si>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</si>
  <si>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</si>
  <si>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</si>
  <si>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</si>
  <si>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</si>
  <si>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</si>
  <si>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</si>
  <si>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</si>
  <si>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</si>
  <si>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</si>
  <si>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</si>
  <si>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</si>
  <si>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</si>
  <si>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</si>
  <si>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</si>
  <si>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</si>
  <si>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</si>
  <si>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</si>
  <si>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</si>
  <si>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</si>
  <si>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</si>
  <si>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</si>
  <si>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</si>
  <si>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</si>
  <si>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</si>
  <si>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</si>
  <si>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</si>
  <si>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</si>
  <si>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</si>
  <si>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</si>
  <si>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</si>
  <si>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</si>
  <si>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</si>
  <si>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</si>
  <si>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</si>
  <si>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</si>
  <si>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</si>
  <si>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</si>
  <si>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</si>
  <si>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</si>
  <si>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</si>
  <si>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</si>
  <si>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</si>
  <si>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</si>
  <si>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</si>
  <si>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</si>
  <si>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</si>
  <si>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</si>
  <si>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</si>
  <si>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</si>
  <si>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</si>
  <si>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</si>
  <si>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</si>
  <si>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</si>
  <si>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</si>
  <si>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</si>
  <si>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</si>
  <si>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</si>
  <si>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</si>
  <si>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</si>
  <si>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</si>
  <si>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</si>
  <si>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</si>
  <si>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</si>
  <si>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</si>
  <si>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</si>
  <si>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</si>
  <si>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</si>
  <si>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</si>
  <si>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</si>
  <si>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</si>
  <si>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</si>
  <si>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</si>
  <si>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</si>
  <si>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</si>
  <si>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</si>
  <si>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</si>
  <si>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</si>
  <si>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</si>
  <si>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</si>
  <si>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</si>
  <si>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</si>
  <si>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</si>
  <si>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</si>
  <si>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</si>
  <si>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</si>
  <si>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</si>
  <si>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</si>
  <si>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</si>
  <si>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</si>
  <si>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</si>
  <si>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</si>
  <si>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</si>
  <si>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</si>
  <si>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</si>
  <si>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</si>
  <si>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</si>
  <si>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</si>
  <si>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</si>
  <si>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</si>
  <si>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</si>
  <si>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</si>
  <si>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</si>
  <si>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</si>
  <si>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</si>
  <si>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</si>
  <si>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</si>
  <si>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</si>
  <si>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</si>
  <si>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</si>
  <si>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</si>
  <si>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</si>
  <si>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</si>
  <si>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</si>
  <si>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</si>
  <si>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</si>
  <si>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</si>
  <si>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</si>
  <si>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</si>
  <si>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</si>
  <si>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</si>
  <si>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</si>
  <si>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</si>
  <si>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</si>
  <si>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</si>
  <si>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</si>
  <si>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</si>
  <si>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</si>
  <si>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</si>
  <si>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</si>
  <si>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</si>
  <si>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</si>
  <si>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</si>
  <si>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</si>
  <si>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</si>
  <si>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</si>
  <si>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</si>
  <si>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</si>
  <si>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</si>
  <si>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</si>
  <si>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</si>
  <si>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</si>
  <si>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</si>
  <si>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</si>
  <si>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</si>
  <si>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</si>
  <si>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</si>
  <si>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</si>
  <si>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</si>
  <si>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</si>
  <si>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</si>
  <si>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</si>
  <si>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</si>
  <si>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</si>
  <si>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</si>
  <si>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</si>
  <si>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조건부 서식은 서식적용할 데이터 범위만 선택해야하는 구나, 제목 행은 제외하고,,</t>
  </si>
  <si>
    <t>조건</t>
    <phoneticPr fontId="2" type="noConversion"/>
  </si>
  <si>
    <t>서귀포위판장</t>
  </si>
  <si>
    <t>성산위판장</t>
  </si>
  <si>
    <t>흑산도위판장</t>
  </si>
  <si>
    <t>총합계</t>
  </si>
  <si>
    <t>어종상태명</t>
  </si>
  <si>
    <t>위판날짜</t>
  </si>
  <si>
    <t>위판장명</t>
  </si>
  <si>
    <t>위판금액</t>
  </si>
  <si>
    <t>(모두)</t>
  </si>
  <si>
    <t>1-1000000</t>
  </si>
  <si>
    <t>1000001-2000000</t>
  </si>
  <si>
    <t>2000001-3000000</t>
  </si>
  <si>
    <t>3000001-4000000</t>
  </si>
  <si>
    <t>1-1000000 요약</t>
  </si>
  <si>
    <t>1000001-2000000 요약</t>
  </si>
  <si>
    <t>2000001-3000000 요약</t>
  </si>
  <si>
    <t>3000001-4000000 요약</t>
  </si>
  <si>
    <t>개수 : 위판장코드</t>
  </si>
  <si>
    <t>해당없음</t>
  </si>
  <si>
    <t>이율증가</t>
  </si>
  <si>
    <t>만든 사람 LG 날짜 2025-11-26
수정한 사람 LG 날짜 2025-11-26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</si>
  <si>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</si>
  <si>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</si>
  <si>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</si>
  <si>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</si>
  <si>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</si>
  <si>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</si>
  <si>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</si>
  <si>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연이율</t>
  </si>
  <si>
    <t>월납입액</t>
  </si>
  <si>
    <t>이율감소</t>
  </si>
  <si>
    <t>만든 사람 LG 날짜 2025-11-26</t>
  </si>
  <si>
    <t>1234</t>
  </si>
  <si>
    <t>너구리</t>
  </si>
  <si>
    <t>꾀꼬리</t>
  </si>
  <si>
    <t>1545</t>
  </si>
  <si>
    <t>안중근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</si>
</sst>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2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0" fillId="6" borderId="0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772886</xdr:colOff>
          <xdr:row>0</xdr:row>
          <xdr:rowOff>76200</xdr:rowOff>
        </xdr:from>
        <xdr:to>
          <xdr:col>4</xdr:col>
          <xdr:colOff>10886</xdr:colOff>
          <xdr:row>1</xdr:row>
          <xdr:rowOff>206829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987.72727314815" backgroundQuery="1" createdVersion="8" refreshedVersion="8" minRefreshableVersion="3" recordCount="57" xr:uid="{8F75626C-F749-442B-A31A-FC4610739E32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9CA5BD-54CF-4906-B6A3-7387181297CA}" name="피벗 테이블4" cacheId="75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zoomScaleNormal="100" workbookViewId="0">
      <selection activeCell="K52" sqref="K52"/>
    </sheetView>
  </sheetViews>
  <sheetFormatPr defaultRowHeight="17.600000000000001" x14ac:dyDescent="0.55000000000000004"/>
  <cols>
    <col min="1" max="1" width="11.5" customWidth="1"/>
    <col min="2" max="2" width="17.35546875" customWidth="1"/>
    <col min="3" max="3" width="11.5" customWidth="1"/>
    <col min="4" max="5" width="9.2109375" bestFit="1" customWidth="1"/>
    <col min="6" max="6" width="11.28515625" bestFit="1" customWidth="1"/>
    <col min="7" max="7" width="9.2109375" bestFit="1" customWidth="1"/>
    <col min="8" max="8" width="9.5703125" bestFit="1" customWidth="1"/>
    <col min="9" max="9" width="3" customWidth="1"/>
    <col min="10" max="10" width="9.2109375" bestFit="1" customWidth="1"/>
    <col min="11" max="11" width="14.640625" customWidth="1"/>
    <col min="12" max="13" width="9.2109375" bestFit="1" customWidth="1"/>
  </cols>
  <sheetData>
    <row r="1" spans="1:13" x14ac:dyDescent="0.55000000000000004">
      <c r="A1" t="s">
        <v>26</v>
      </c>
      <c r="J1" s="24" t="s">
        <v>260</v>
      </c>
    </row>
    <row r="2" spans="1:13" x14ac:dyDescent="0.5500000000000000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5" t="s">
        <v>261</v>
      </c>
    </row>
    <row r="3" spans="1:13" x14ac:dyDescent="0.5500000000000000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OR(WEEKDAY($B3,2)=6,WEEKDAY($B3,2)=7)</f>
        <v>1</v>
      </c>
    </row>
    <row r="4" spans="1:13" x14ac:dyDescent="0.5500000000000000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5500000000000000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5500000000000000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5500000000000000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5500000000000000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5500000000000000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5500000000000000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5500000000000000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5500000000000000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5500000000000000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5500000000000000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5500000000000000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5500000000000000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5500000000000000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5500000000000000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5500000000000000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5500000000000000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5500000000000000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5500000000000000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5500000000000000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5500000000000000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5500000000000000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5500000000000000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5500000000000000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5500000000000000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5500000000000000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55000000000000004">
      <c r="C30" s="5"/>
      <c r="E30" s="5"/>
    </row>
    <row r="31" spans="1:9" x14ac:dyDescent="0.55000000000000004">
      <c r="C31" s="5"/>
      <c r="E31" s="5"/>
    </row>
    <row r="32" spans="1:9" x14ac:dyDescent="0.5500000000000000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88" workbookViewId="0">
      <selection activeCell="H27" sqref="H27"/>
    </sheetView>
  </sheetViews>
  <sheetFormatPr defaultRowHeight="17.600000000000001" x14ac:dyDescent="0.55000000000000004"/>
  <cols>
    <col min="1" max="1" width="11.140625" bestFit="1" customWidth="1"/>
    <col min="2" max="2" width="11.2109375" bestFit="1" customWidth="1"/>
    <col min="3" max="3" width="17.2109375" bestFit="1" customWidth="1"/>
    <col min="4" max="4" width="11.2109375" bestFit="1" customWidth="1"/>
    <col min="5" max="5" width="7.35546875" bestFit="1" customWidth="1"/>
    <col min="6" max="6" width="9.2109375" bestFit="1" customWidth="1"/>
    <col min="7" max="7" width="7.85546875" bestFit="1" customWidth="1"/>
    <col min="8" max="8" width="6.85546875" bestFit="1" customWidth="1"/>
    <col min="9" max="9" width="7.85546875" bestFit="1" customWidth="1"/>
  </cols>
  <sheetData>
    <row r="1" spans="1:9" x14ac:dyDescent="0.5500000000000000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5500000000000000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5500000000000000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5500000000000000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5500000000000000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5500000000000000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5500000000000000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5500000000000000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5500000000000000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5500000000000000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5500000000000000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5500000000000000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5500000000000000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5500000000000000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5500000000000000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5500000000000000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5500000000000000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5500000000000000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5500000000000000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5500000000000000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5500000000000000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5500000000000000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5500000000000000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5500000000000000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5500000000000000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5500000000000000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5500000000000000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5500000000000000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5500000000000000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5500000000000000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5500000000000000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5500000000000000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5500000000000000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5500000000000000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5500000000000000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5500000000000000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5500000000000000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5500000000000000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5500000000000000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5500000000000000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5500000000000000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5500000000000000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5500000000000000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5500000000000000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5500000000000000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5500000000000000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5500000000000000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5500000000000000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5500000000000000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5500000000000000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5500000000000000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5500000000000000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5500000000000000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5500000000000000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5500000000000000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5500000000000000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5500000000000000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5500000000000000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5500000000000000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5500000000000000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5500000000000000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5500000000000000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5500000000000000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5500000000000000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5500000000000000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5500000000000000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5500000000000000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5500000000000000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5500000000000000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5500000000000000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5500000000000000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5500000000000000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5500000000000000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5500000000000000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5500000000000000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5500000000000000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5500000000000000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5500000000000000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5500000000000000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5500000000000000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5500000000000000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5500000000000000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5500000000000000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5500000000000000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5500000000000000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5500000000000000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5500000000000000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5500000000000000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5500000000000000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5500000000000000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5500000000000000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5500000000000000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5500000000000000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5500000000000000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5500000000000000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5500000000000000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5500000000000000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5500000000000000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5500000000000000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5500000000000000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P21" sqref="P21"/>
    </sheetView>
  </sheetViews>
  <sheetFormatPr defaultRowHeight="17.600000000000001" x14ac:dyDescent="0.55000000000000004"/>
  <cols>
    <col min="1" max="1" width="1.640625" customWidth="1"/>
    <col min="4" max="5" width="10.35546875" bestFit="1" customWidth="1"/>
    <col min="6" max="6" width="18.2109375" bestFit="1" customWidth="1"/>
    <col min="7" max="7" width="10.35546875" bestFit="1" customWidth="1"/>
    <col min="9" max="10" width="12.35546875" bestFit="1" customWidth="1"/>
    <col min="11" max="11" width="2.7109375" customWidth="1"/>
    <col min="12" max="12" width="11.140625" customWidth="1"/>
    <col min="13" max="13" width="13.35546875" customWidth="1"/>
    <col min="14" max="14" width="18.2109375" customWidth="1"/>
    <col min="15" max="15" width="7.140625" bestFit="1" customWidth="1"/>
  </cols>
  <sheetData>
    <row r="2" spans="2:15" x14ac:dyDescent="0.55000000000000004">
      <c r="B2" t="s">
        <v>26</v>
      </c>
      <c r="L2" t="s">
        <v>27</v>
      </c>
    </row>
    <row r="3" spans="2:15" x14ac:dyDescent="0.5500000000000000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55000000000000004">
      <c r="B4" s="2" t="s">
        <v>39</v>
      </c>
      <c r="C4" s="2" t="str">
        <f>VLOOKUP(MID($B4,1,2),$L$13:$O$18,MATCH(MID($B4,3,2),$M$12:$O$12,0)+1,0)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fn중요도($G4,$D4)</f>
        <v>★</v>
      </c>
      <c r="I4" s="2" t="s">
        <v>40</v>
      </c>
      <c r="J4" s="2" t="str">
        <f>IF(VALUE(RIGHT($I4,3))&lt;=100,SUBSTITUTE($I4,"A","J"),IF(VALUE(RIGHT($I4,3))&lt;=200,SUBSTITUTE($I4,"G","D"),SUBSTITUTE($I4,"C","E")))</f>
        <v>123E456</v>
      </c>
      <c r="L4" s="2" t="s">
        <v>41</v>
      </c>
      <c r="M4" s="2" t="str">
        <f t="array" ref="M4">TEXT(SUM((LEFT($B$4:$B$23,2)=$L4)*($G$4:$G$23))/SUM($G$4:$G$23),"0.0%")</f>
        <v>22.4%</v>
      </c>
    </row>
    <row r="5" spans="2:15" x14ac:dyDescent="0.55000000000000004">
      <c r="B5" s="2" t="s">
        <v>42</v>
      </c>
      <c r="C5" s="2" t="str">
        <f t="shared" ref="C5:C23" si="0">VLOOKUP(MID($B5,1,2),$L$13:$O$18,MATCH(MID($B5,3,2),$M$12:$O$12,0)+1,0)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fn중요도($G5,$D5)</f>
        <v>☆</v>
      </c>
      <c r="I5" s="2" t="s">
        <v>43</v>
      </c>
      <c r="J5" s="2" t="str">
        <f t="shared" ref="J5:J23" si="2">IF(VALUE(RIGHT($I5,3))&lt;=100,SUBSTITUTE($I5,"A","J"),IF(VALUE(RIGHT($I5,3))&lt;=200,SUBSTITUTE($I5,"G","D"),SUBSTITUTE($I5,"C","E")))</f>
        <v>234J095</v>
      </c>
      <c r="L5" s="2" t="s">
        <v>44</v>
      </c>
      <c r="M5" s="2" t="str">
        <f t="array" ref="M5">TEXT(SUM((LEFT($B$4:$B$23,2)=$L5)*($G$4:$G$23))/SUM($G$4:$G$23),"0.0%")</f>
        <v>15.6%</v>
      </c>
    </row>
    <row r="6" spans="2:15" x14ac:dyDescent="0.5500000000000000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fn중요도($G6,$D6)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TEXT(SUM((LEFT($B$4:$B$23,2)=$L6)*($G$4:$G$23))/SUM($G$4:$G$23),"0.0%")</f>
        <v>18.7%</v>
      </c>
    </row>
    <row r="7" spans="2:15" x14ac:dyDescent="0.5500000000000000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fn중요도($G7,$D7)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TEXT(SUM((LEFT($B$4:$B$23,2)=$L7)*($G$4:$G$23))/SUM($G$4:$G$23),"0.0%")</f>
        <v>18.0%</v>
      </c>
    </row>
    <row r="8" spans="2:15" x14ac:dyDescent="0.5500000000000000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fn중요도($G8,$D8)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TEXT(SUM((LEFT($B$4:$B$23,2)=$L8)*($G$4:$G$23))/SUM($G$4:$G$23),"0.0%")</f>
        <v>14.2%</v>
      </c>
    </row>
    <row r="9" spans="2:15" x14ac:dyDescent="0.5500000000000000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fn중요도($G9,$D9)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TEXT(SUM((LEFT($B$4:$B$23,2)=$L9)*($G$4:$G$23))/SUM($G$4:$G$23),"0.0%")</f>
        <v>11.0%</v>
      </c>
    </row>
    <row r="10" spans="2:15" x14ac:dyDescent="0.5500000000000000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fn중요도($G10,$D10)</f>
        <v>☆</v>
      </c>
      <c r="I10" s="2" t="s">
        <v>80</v>
      </c>
      <c r="J10" s="2" t="str">
        <f t="shared" si="2"/>
        <v>862J071</v>
      </c>
    </row>
    <row r="11" spans="2:15" x14ac:dyDescent="0.5500000000000000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fn중요도($G11,$D11)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5500000000000000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fn중요도($G12,$D12)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5500000000000000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fn중요도($G13,$D13)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5500000000000000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fn중요도($G14,$D14)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5500000000000000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fn중요도($G15,$D15)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5500000000000000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fn중요도($G16,$D16)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5500000000000000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fn중요도($G17,$D17)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5500000000000000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fn중요도($G18,$D18)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5500000000000000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fn중요도($G19,$D19)</f>
        <v>★</v>
      </c>
      <c r="I19" s="2" t="s">
        <v>73</v>
      </c>
      <c r="J19" s="2" t="str">
        <f t="shared" si="2"/>
        <v>547E846</v>
      </c>
    </row>
    <row r="20" spans="2:15" x14ac:dyDescent="0.5500000000000000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fn중요도($G20,$D20)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5500000000000000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fn중요도($G21,$D21)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5500000000000000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fn중요도($G22,$D22)</f>
        <v>☆</v>
      </c>
      <c r="I22" s="2" t="s">
        <v>69</v>
      </c>
      <c r="J22" s="2" t="str">
        <f t="shared" si="2"/>
        <v>542B566</v>
      </c>
      <c r="L22" s="2" t="str">
        <f t="array" ref="L22">ROUND(AVERAGE(LARGE(D$4:D$23,{1,2,3})),1)&amp;"-"&amp;ROUND(AVERAGE(SMALL(D$4:D$23,{1,2,3})),1)</f>
        <v>138.3-34.7</v>
      </c>
      <c r="M22" s="2" t="str">
        <f t="array" ref="M22">ROUND(AVERAGE(LARGE(E$4:E$23,{1,2,3})),1)&amp;"-"&amp;ROUND(AVERAGE(SMALL(E$4:E$23,{1,2,3})),1)</f>
        <v>39-18</v>
      </c>
      <c r="N22" s="2" t="str">
        <f t="array" ref="N22">ROUND(AVERAGE(LARGE(F$4:F$23,{1,2,3})),1)&amp;"-"&amp;ROUND(AVERAGE(SMALL(F$4:F$23,{1,2,3})),1)</f>
        <v>45-25</v>
      </c>
    </row>
    <row r="23" spans="2:15" x14ac:dyDescent="0.5500000000000000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fn중요도($G23,$D23)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C398-3096-4C1B-B5ED-75DF9601A891}">
  <sheetPr codeName="Sheet9"/>
  <dimension ref="B2:M58"/>
  <sheetViews>
    <sheetView workbookViewId="0">
      <selection activeCell="J14" sqref="J14"/>
    </sheetView>
  </sheetViews>
  <sheetFormatPr defaultRowHeight="17.600000000000001" x14ac:dyDescent="0.55000000000000004"/>
  <cols>
    <col min="1" max="1" width="4" customWidth="1"/>
    <col min="2" max="2" width="13.2109375" customWidth="1"/>
    <col min="3" max="4" width="12.7109375" bestFit="1" customWidth="1"/>
    <col min="5" max="5" width="10.5" bestFit="1" customWidth="1"/>
    <col min="6" max="6" width="12.42578125" bestFit="1" customWidth="1"/>
    <col min="7" max="7" width="6.7109375" bestFit="1" customWidth="1"/>
    <col min="8" max="11" width="10.640625" bestFit="1" customWidth="1"/>
    <col min="12" max="13" width="12.5703125" bestFit="1" customWidth="1"/>
  </cols>
  <sheetData>
    <row r="2" spans="2:13" x14ac:dyDescent="0.55000000000000004">
      <c r="B2" s="27" t="s">
        <v>266</v>
      </c>
      <c r="C2" t="s">
        <v>270</v>
      </c>
      <c r="D2" s="28"/>
      <c r="F2" s="28"/>
      <c r="G2" s="28"/>
      <c r="L2" s="28"/>
      <c r="M2" s="28"/>
    </row>
    <row r="3" spans="2:13" x14ac:dyDescent="0.55000000000000004">
      <c r="D3" s="28"/>
      <c r="F3" s="28"/>
      <c r="G3" s="28"/>
      <c r="L3" s="28"/>
      <c r="M3" s="28"/>
    </row>
    <row r="4" spans="2:13" x14ac:dyDescent="0.55000000000000004">
      <c r="B4" s="31" t="s">
        <v>279</v>
      </c>
      <c r="C4" s="5"/>
      <c r="D4" s="31" t="s">
        <v>268</v>
      </c>
      <c r="E4" s="5"/>
      <c r="F4" s="5"/>
      <c r="L4" s="28"/>
      <c r="M4" s="28"/>
    </row>
    <row r="5" spans="2:13" x14ac:dyDescent="0.55000000000000004">
      <c r="B5" s="31" t="s">
        <v>269</v>
      </c>
      <c r="C5" s="31" t="s">
        <v>267</v>
      </c>
      <c r="D5" s="34" t="s">
        <v>262</v>
      </c>
      <c r="E5" s="34" t="s">
        <v>263</v>
      </c>
      <c r="F5" s="34" t="s">
        <v>264</v>
      </c>
      <c r="L5" s="28"/>
      <c r="M5" s="28"/>
    </row>
    <row r="6" spans="2:13" x14ac:dyDescent="0.55000000000000004">
      <c r="B6" s="33" t="s">
        <v>271</v>
      </c>
      <c r="C6" s="35">
        <v>45748</v>
      </c>
      <c r="D6" s="30">
        <v>11</v>
      </c>
      <c r="E6" s="30">
        <v>12</v>
      </c>
      <c r="F6" s="30">
        <v>6</v>
      </c>
      <c r="L6" s="28"/>
      <c r="M6" s="28"/>
    </row>
    <row r="7" spans="2:13" x14ac:dyDescent="0.55000000000000004">
      <c r="B7" s="32"/>
      <c r="C7" s="35">
        <v>45749</v>
      </c>
      <c r="D7" s="30">
        <v>3</v>
      </c>
      <c r="E7" s="30">
        <v>3</v>
      </c>
      <c r="F7" s="30">
        <v>1</v>
      </c>
      <c r="L7" s="28"/>
      <c r="M7" s="28"/>
    </row>
    <row r="8" spans="2:13" x14ac:dyDescent="0.55000000000000004">
      <c r="B8" s="32"/>
      <c r="C8" s="35">
        <v>45750</v>
      </c>
      <c r="D8" s="30" t="s">
        <v>280</v>
      </c>
      <c r="E8" s="30">
        <v>5</v>
      </c>
      <c r="F8" s="30">
        <v>1</v>
      </c>
      <c r="L8" s="28"/>
      <c r="M8" s="28"/>
    </row>
    <row r="9" spans="2:13" x14ac:dyDescent="0.55000000000000004">
      <c r="B9" s="32"/>
      <c r="C9" s="35">
        <v>45762</v>
      </c>
      <c r="D9" s="30" t="s">
        <v>280</v>
      </c>
      <c r="E9" s="30">
        <v>2</v>
      </c>
      <c r="F9" s="30" t="s">
        <v>280</v>
      </c>
      <c r="L9" s="28"/>
      <c r="M9" s="28"/>
    </row>
    <row r="10" spans="2:13" x14ac:dyDescent="0.55000000000000004">
      <c r="B10" s="33" t="s">
        <v>275</v>
      </c>
      <c r="C10" s="32"/>
      <c r="D10" s="30">
        <v>14</v>
      </c>
      <c r="E10" s="30">
        <v>22</v>
      </c>
      <c r="F10" s="30">
        <v>8</v>
      </c>
      <c r="L10" s="28"/>
      <c r="M10" s="28"/>
    </row>
    <row r="11" spans="2:13" x14ac:dyDescent="0.55000000000000004">
      <c r="B11" s="33" t="s">
        <v>272</v>
      </c>
      <c r="C11" s="35">
        <v>45748</v>
      </c>
      <c r="D11" s="30">
        <v>3</v>
      </c>
      <c r="E11" s="30">
        <v>1</v>
      </c>
      <c r="F11" s="30">
        <v>1</v>
      </c>
      <c r="L11" s="28"/>
      <c r="M11" s="28"/>
    </row>
    <row r="12" spans="2:13" x14ac:dyDescent="0.55000000000000004">
      <c r="B12" s="32"/>
      <c r="C12" s="35">
        <v>45749</v>
      </c>
      <c r="D12" s="30" t="s">
        <v>280</v>
      </c>
      <c r="E12" s="30">
        <v>1</v>
      </c>
      <c r="F12" s="30">
        <v>1</v>
      </c>
      <c r="L12" s="28"/>
      <c r="M12" s="28"/>
    </row>
    <row r="13" spans="2:13" x14ac:dyDescent="0.55000000000000004">
      <c r="B13" s="32"/>
      <c r="C13" s="35">
        <v>45750</v>
      </c>
      <c r="D13" s="30" t="s">
        <v>280</v>
      </c>
      <c r="E13" s="30" t="s">
        <v>280</v>
      </c>
      <c r="F13" s="30">
        <v>1</v>
      </c>
      <c r="L13" s="28"/>
      <c r="M13" s="28"/>
    </row>
    <row r="14" spans="2:13" x14ac:dyDescent="0.55000000000000004">
      <c r="B14" s="33" t="s">
        <v>276</v>
      </c>
      <c r="C14" s="32"/>
      <c r="D14" s="30">
        <v>3</v>
      </c>
      <c r="E14" s="30">
        <v>2</v>
      </c>
      <c r="F14" s="30">
        <v>3</v>
      </c>
      <c r="L14" s="28"/>
      <c r="M14" s="28"/>
    </row>
    <row r="15" spans="2:13" x14ac:dyDescent="0.55000000000000004">
      <c r="B15" s="34" t="s">
        <v>273</v>
      </c>
      <c r="C15" s="35">
        <v>45748</v>
      </c>
      <c r="D15" s="30">
        <v>2</v>
      </c>
      <c r="E15" s="30" t="s">
        <v>280</v>
      </c>
      <c r="F15" s="30">
        <v>1</v>
      </c>
      <c r="L15" s="28"/>
      <c r="M15" s="28"/>
    </row>
    <row r="16" spans="2:13" x14ac:dyDescent="0.55000000000000004">
      <c r="B16" s="33" t="s">
        <v>277</v>
      </c>
      <c r="C16" s="32"/>
      <c r="D16" s="30">
        <v>2</v>
      </c>
      <c r="E16" s="30" t="s">
        <v>280</v>
      </c>
      <c r="F16" s="30">
        <v>1</v>
      </c>
      <c r="L16" s="28"/>
      <c r="M16" s="28"/>
    </row>
    <row r="17" spans="2:13" x14ac:dyDescent="0.55000000000000004">
      <c r="B17" s="33" t="s">
        <v>274</v>
      </c>
      <c r="C17" s="35">
        <v>45748</v>
      </c>
      <c r="D17" s="30" t="s">
        <v>280</v>
      </c>
      <c r="E17" s="30">
        <v>1</v>
      </c>
      <c r="F17" s="30" t="s">
        <v>280</v>
      </c>
      <c r="L17" s="28"/>
      <c r="M17" s="28"/>
    </row>
    <row r="18" spans="2:13" x14ac:dyDescent="0.55000000000000004">
      <c r="B18" s="32"/>
      <c r="C18" s="35">
        <v>45750</v>
      </c>
      <c r="D18" s="30">
        <v>1</v>
      </c>
      <c r="E18" s="30" t="s">
        <v>280</v>
      </c>
      <c r="F18" s="30" t="s">
        <v>280</v>
      </c>
      <c r="L18" s="28"/>
      <c r="M18" s="28"/>
    </row>
    <row r="19" spans="2:13" x14ac:dyDescent="0.55000000000000004">
      <c r="B19" s="33" t="s">
        <v>278</v>
      </c>
      <c r="C19" s="32"/>
      <c r="D19" s="30">
        <v>1</v>
      </c>
      <c r="E19" s="30">
        <v>1</v>
      </c>
      <c r="F19" s="30" t="s">
        <v>280</v>
      </c>
      <c r="L19" s="28"/>
      <c r="M19" s="28"/>
    </row>
    <row r="20" spans="2:13" x14ac:dyDescent="0.55000000000000004">
      <c r="B20" s="33" t="s">
        <v>265</v>
      </c>
      <c r="C20" s="32"/>
      <c r="D20" s="30">
        <v>20</v>
      </c>
      <c r="E20" s="30">
        <v>25</v>
      </c>
      <c r="F20" s="30">
        <v>12</v>
      </c>
      <c r="L20" s="28"/>
      <c r="M20" s="28"/>
    </row>
    <row r="21" spans="2:13" x14ac:dyDescent="0.55000000000000004">
      <c r="F21" s="28"/>
      <c r="G21" s="29"/>
      <c r="L21" s="28"/>
      <c r="M21" s="28"/>
    </row>
    <row r="22" spans="2:13" x14ac:dyDescent="0.55000000000000004">
      <c r="F22" s="28"/>
      <c r="G22" s="29"/>
      <c r="L22" s="28"/>
      <c r="M22" s="28"/>
    </row>
    <row r="23" spans="2:13" x14ac:dyDescent="0.55000000000000004">
      <c r="F23" s="28"/>
      <c r="G23" s="29"/>
      <c r="L23" s="28"/>
      <c r="M23" s="28"/>
    </row>
    <row r="24" spans="2:13" x14ac:dyDescent="0.55000000000000004">
      <c r="F24" s="28"/>
      <c r="G24" s="29"/>
      <c r="L24" s="28"/>
      <c r="M24" s="28"/>
    </row>
    <row r="25" spans="2:13" x14ac:dyDescent="0.55000000000000004">
      <c r="F25" s="28"/>
      <c r="G25" s="29"/>
      <c r="L25" s="28"/>
      <c r="M25" s="28"/>
    </row>
    <row r="26" spans="2:13" x14ac:dyDescent="0.55000000000000004">
      <c r="F26" s="28"/>
      <c r="G26" s="29"/>
      <c r="L26" s="28"/>
      <c r="M26" s="28"/>
    </row>
    <row r="27" spans="2:13" x14ac:dyDescent="0.55000000000000004">
      <c r="F27" s="28"/>
      <c r="G27" s="29"/>
      <c r="L27" s="28"/>
      <c r="M27" s="28"/>
    </row>
    <row r="28" spans="2:13" x14ac:dyDescent="0.55000000000000004">
      <c r="F28" s="28"/>
      <c r="G28" s="29"/>
      <c r="L28" s="28"/>
      <c r="M28" s="28"/>
    </row>
    <row r="29" spans="2:13" x14ac:dyDescent="0.55000000000000004">
      <c r="F29" s="28"/>
      <c r="G29" s="29"/>
      <c r="L29" s="28"/>
      <c r="M29" s="28"/>
    </row>
    <row r="30" spans="2:13" x14ac:dyDescent="0.55000000000000004">
      <c r="F30" s="28"/>
      <c r="G30" s="29"/>
      <c r="L30" s="28"/>
      <c r="M30" s="28"/>
    </row>
    <row r="31" spans="2:13" x14ac:dyDescent="0.55000000000000004">
      <c r="F31" s="28"/>
      <c r="G31" s="29"/>
      <c r="L31" s="28"/>
      <c r="M31" s="28"/>
    </row>
    <row r="32" spans="2:13" x14ac:dyDescent="0.55000000000000004">
      <c r="F32" s="28"/>
      <c r="G32" s="29"/>
      <c r="L32" s="28"/>
      <c r="M32" s="28"/>
    </row>
    <row r="33" spans="6:13" x14ac:dyDescent="0.55000000000000004">
      <c r="F33" s="28"/>
      <c r="G33" s="29"/>
      <c r="L33" s="28"/>
      <c r="M33" s="28"/>
    </row>
    <row r="34" spans="6:13" x14ac:dyDescent="0.55000000000000004">
      <c r="F34" s="28"/>
      <c r="G34" s="29"/>
      <c r="L34" s="28"/>
      <c r="M34" s="28"/>
    </row>
    <row r="35" spans="6:13" x14ac:dyDescent="0.55000000000000004">
      <c r="F35" s="28"/>
      <c r="G35" s="29"/>
      <c r="L35" s="28"/>
      <c r="M35" s="28"/>
    </row>
    <row r="36" spans="6:13" x14ac:dyDescent="0.55000000000000004">
      <c r="F36" s="28"/>
      <c r="G36" s="29"/>
      <c r="L36" s="28"/>
      <c r="M36" s="28"/>
    </row>
    <row r="37" spans="6:13" x14ac:dyDescent="0.55000000000000004">
      <c r="F37" s="28"/>
      <c r="G37" s="29"/>
      <c r="L37" s="28"/>
      <c r="M37" s="28"/>
    </row>
    <row r="38" spans="6:13" x14ac:dyDescent="0.55000000000000004">
      <c r="F38" s="28"/>
      <c r="G38" s="29"/>
      <c r="L38" s="28"/>
      <c r="M38" s="28"/>
    </row>
    <row r="39" spans="6:13" x14ac:dyDescent="0.55000000000000004">
      <c r="F39" s="28"/>
      <c r="G39" s="29"/>
      <c r="L39" s="28"/>
      <c r="M39" s="28"/>
    </row>
    <row r="40" spans="6:13" x14ac:dyDescent="0.55000000000000004">
      <c r="F40" s="28"/>
      <c r="G40" s="29"/>
      <c r="L40" s="28"/>
      <c r="M40" s="28"/>
    </row>
    <row r="41" spans="6:13" x14ac:dyDescent="0.55000000000000004">
      <c r="F41" s="28"/>
      <c r="G41" s="29"/>
      <c r="L41" s="28"/>
      <c r="M41" s="28"/>
    </row>
    <row r="42" spans="6:13" x14ac:dyDescent="0.55000000000000004">
      <c r="F42" s="28"/>
      <c r="G42" s="29"/>
      <c r="L42" s="28"/>
      <c r="M42" s="28"/>
    </row>
    <row r="43" spans="6:13" x14ac:dyDescent="0.55000000000000004">
      <c r="F43" s="28"/>
      <c r="G43" s="29"/>
      <c r="L43" s="28"/>
      <c r="M43" s="28"/>
    </row>
    <row r="44" spans="6:13" x14ac:dyDescent="0.55000000000000004">
      <c r="F44" s="28"/>
      <c r="G44" s="29"/>
      <c r="L44" s="28"/>
      <c r="M44" s="28"/>
    </row>
    <row r="45" spans="6:13" x14ac:dyDescent="0.55000000000000004">
      <c r="F45" s="28"/>
      <c r="G45" s="29"/>
      <c r="L45" s="28"/>
      <c r="M45" s="28"/>
    </row>
    <row r="46" spans="6:13" x14ac:dyDescent="0.55000000000000004">
      <c r="F46" s="28"/>
      <c r="G46" s="29"/>
      <c r="L46" s="28"/>
      <c r="M46" s="28"/>
    </row>
    <row r="47" spans="6:13" x14ac:dyDescent="0.55000000000000004">
      <c r="F47" s="28"/>
      <c r="G47" s="29"/>
      <c r="L47" s="28"/>
      <c r="M47" s="28"/>
    </row>
    <row r="48" spans="6:13" x14ac:dyDescent="0.55000000000000004">
      <c r="F48" s="28"/>
      <c r="G48" s="29"/>
      <c r="L48" s="28"/>
      <c r="M48" s="28"/>
    </row>
    <row r="49" spans="6:13" x14ac:dyDescent="0.55000000000000004">
      <c r="F49" s="28"/>
      <c r="G49" s="29"/>
      <c r="L49" s="28"/>
      <c r="M49" s="28"/>
    </row>
    <row r="50" spans="6:13" x14ac:dyDescent="0.55000000000000004">
      <c r="F50" s="28"/>
      <c r="G50" s="29"/>
      <c r="L50" s="28"/>
      <c r="M50" s="28"/>
    </row>
    <row r="51" spans="6:13" x14ac:dyDescent="0.55000000000000004">
      <c r="F51" s="28"/>
      <c r="G51" s="29"/>
      <c r="L51" s="28"/>
      <c r="M51" s="28"/>
    </row>
    <row r="52" spans="6:13" x14ac:dyDescent="0.55000000000000004">
      <c r="F52" s="28"/>
      <c r="G52" s="29"/>
      <c r="L52" s="28"/>
      <c r="M52" s="28"/>
    </row>
    <row r="53" spans="6:13" x14ac:dyDescent="0.55000000000000004">
      <c r="F53" s="28"/>
      <c r="G53" s="29"/>
      <c r="L53" s="28"/>
      <c r="M53" s="28"/>
    </row>
    <row r="54" spans="6:13" x14ac:dyDescent="0.55000000000000004">
      <c r="F54" s="28"/>
      <c r="G54" s="29"/>
      <c r="L54" s="28"/>
      <c r="M54" s="28"/>
    </row>
    <row r="55" spans="6:13" x14ac:dyDescent="0.55000000000000004">
      <c r="F55" s="28"/>
      <c r="G55" s="29"/>
      <c r="L55" s="28"/>
      <c r="M55" s="28"/>
    </row>
    <row r="56" spans="6:13" x14ac:dyDescent="0.55000000000000004">
      <c r="F56" s="28"/>
      <c r="G56" s="29"/>
      <c r="L56" s="28"/>
      <c r="M56" s="28"/>
    </row>
    <row r="57" spans="6:13" x14ac:dyDescent="0.55000000000000004">
      <c r="F57" s="28"/>
      <c r="G57" s="29"/>
      <c r="L57" s="28"/>
      <c r="M57" s="28"/>
    </row>
    <row r="58" spans="6:13" x14ac:dyDescent="0.55000000000000004">
      <c r="F58" s="28"/>
      <c r="G58" s="29"/>
      <c r="L58" s="28"/>
      <c r="M58" s="28"/>
    </row>
  </sheetData>
  <mergeCells count="8">
    <mergeCell ref="B6:B9"/>
    <mergeCell ref="B10:C10"/>
    <mergeCell ref="B11:B13"/>
    <mergeCell ref="B14:C14"/>
    <mergeCell ref="B16:C16"/>
    <mergeCell ref="B17:B18"/>
    <mergeCell ref="B19:C19"/>
    <mergeCell ref="B20:C2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B89E-5B18-46AB-B389-32E17F0EF328}">
  <sheetPr codeName="Sheet12">
    <outlinePr summaryBelow="0"/>
  </sheetPr>
  <dimension ref="B1:F11"/>
  <sheetViews>
    <sheetView showGridLines="0" workbookViewId="0">
      <selection activeCell="H20" sqref="H20"/>
    </sheetView>
  </sheetViews>
  <sheetFormatPr defaultRowHeight="17.600000000000001" outlineLevelRow="1" outlineLevelCol="1" x14ac:dyDescent="0.55000000000000004"/>
  <cols>
    <col min="3" max="3" width="8.5703125" bestFit="1" customWidth="1"/>
    <col min="4" max="6" width="9.2109375" bestFit="1" customWidth="1" outlineLevel="1"/>
  </cols>
  <sheetData>
    <row r="1" spans="2:6" ht="18" thickBot="1" x14ac:dyDescent="0.6"/>
    <row r="2" spans="2:6" x14ac:dyDescent="0.55000000000000004">
      <c r="B2" s="40" t="s">
        <v>283</v>
      </c>
      <c r="C2" s="41"/>
      <c r="D2" s="47"/>
      <c r="E2" s="47"/>
      <c r="F2" s="47"/>
    </row>
    <row r="3" spans="2:6" collapsed="1" x14ac:dyDescent="0.55000000000000004">
      <c r="B3" s="39"/>
      <c r="C3" s="39"/>
      <c r="D3" s="48" t="s">
        <v>285</v>
      </c>
      <c r="E3" s="48" t="s">
        <v>281</v>
      </c>
      <c r="F3" s="48" t="s">
        <v>292</v>
      </c>
    </row>
    <row r="4" spans="2:6" ht="120" hidden="1" outlineLevel="1" x14ac:dyDescent="0.55000000000000004">
      <c r="B4" s="43"/>
      <c r="C4" s="43"/>
      <c r="D4" s="36"/>
      <c r="E4" s="50" t="s">
        <v>282</v>
      </c>
      <c r="F4" s="50" t="s">
        <v>293</v>
      </c>
    </row>
    <row r="5" spans="2:6" x14ac:dyDescent="0.55000000000000004">
      <c r="B5" s="44" t="s">
        <v>284</v>
      </c>
      <c r="C5" s="45"/>
      <c r="D5" s="42"/>
      <c r="E5" s="42"/>
      <c r="F5" s="42"/>
    </row>
    <row r="6" spans="2:6" outlineLevel="1" x14ac:dyDescent="0.55000000000000004">
      <c r="B6" s="43"/>
      <c r="C6" s="43" t="s">
        <v>290</v>
      </c>
      <c r="D6" s="37">
        <v>5.1999999999999998E-2</v>
      </c>
      <c r="E6" s="49">
        <v>5.8000000000000003E-2</v>
      </c>
      <c r="F6" s="49">
        <v>5.1999999999999998E-2</v>
      </c>
    </row>
    <row r="7" spans="2:6" x14ac:dyDescent="0.55000000000000004">
      <c r="B7" s="44" t="s">
        <v>286</v>
      </c>
      <c r="C7" s="45"/>
      <c r="D7" s="42"/>
      <c r="E7" s="42"/>
      <c r="F7" s="42"/>
    </row>
    <row r="8" spans="2:6" ht="18" outlineLevel="1" thickBot="1" x14ac:dyDescent="0.6">
      <c r="B8" s="46"/>
      <c r="C8" s="46" t="s">
        <v>291</v>
      </c>
      <c r="D8" s="38">
        <v>758519.981602657</v>
      </c>
      <c r="E8" s="38">
        <v>769597.62824588502</v>
      </c>
      <c r="F8" s="38">
        <v>758519.981602657</v>
      </c>
    </row>
    <row r="9" spans="2:6" x14ac:dyDescent="0.55000000000000004">
      <c r="B9" t="s">
        <v>287</v>
      </c>
    </row>
    <row r="10" spans="2:6" x14ac:dyDescent="0.55000000000000004">
      <c r="B10" t="s">
        <v>288</v>
      </c>
    </row>
    <row r="11" spans="2:6" x14ac:dyDescent="0.55000000000000004">
      <c r="B11" t="s">
        <v>289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C13" sqref="C13"/>
    </sheetView>
  </sheetViews>
  <sheetFormatPr defaultRowHeight="17.600000000000001" x14ac:dyDescent="0.55000000000000004"/>
  <cols>
    <col min="2" max="2" width="10" customWidth="1"/>
    <col min="3" max="3" width="11.85546875" bestFit="1" customWidth="1"/>
    <col min="5" max="5" width="6.35546875" customWidth="1"/>
    <col min="6" max="6" width="9" bestFit="1" customWidth="1"/>
    <col min="7" max="7" width="11.85546875" customWidth="1"/>
  </cols>
  <sheetData>
    <row r="2" spans="2:7" x14ac:dyDescent="0.55000000000000004">
      <c r="B2" s="1" t="s">
        <v>8</v>
      </c>
      <c r="C2" s="21">
        <v>50000000</v>
      </c>
      <c r="G2" s="10" t="s">
        <v>12</v>
      </c>
    </row>
    <row r="3" spans="2:7" ht="16.5" customHeight="1" x14ac:dyDescent="0.55000000000000004">
      <c r="B3" s="1" t="s">
        <v>9</v>
      </c>
      <c r="C3" s="20">
        <v>5.5E-2</v>
      </c>
      <c r="F3" s="17"/>
      <c r="G3" s="17">
        <f>PMT(C3/12,C4*12,-(C2-C5),,0)</f>
        <v>764046.48687128967</v>
      </c>
    </row>
    <row r="4" spans="2:7" x14ac:dyDescent="0.55000000000000004">
      <c r="B4" s="1" t="s">
        <v>10</v>
      </c>
      <c r="C4" s="1">
        <v>5</v>
      </c>
      <c r="E4" s="2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55000000000000004">
      <c r="B5" s="1" t="s">
        <v>11</v>
      </c>
      <c r="C5" s="21">
        <v>10000000</v>
      </c>
      <c r="E5" s="26"/>
      <c r="F5" s="2">
        <v>3</v>
      </c>
      <c r="G5" s="18">
        <v>1207836.0721724113</v>
      </c>
    </row>
    <row r="6" spans="2:7" x14ac:dyDescent="0.55000000000000004">
      <c r="B6" s="1" t="s">
        <v>12</v>
      </c>
      <c r="C6" s="17">
        <f>PMT(C3/12,C4*12,-(C2-C5),,0)</f>
        <v>764046.48687128967</v>
      </c>
      <c r="E6" s="26"/>
      <c r="F6" s="2">
        <v>4</v>
      </c>
      <c r="G6" s="18">
        <v>930259.00908972777</v>
      </c>
    </row>
    <row r="7" spans="2:7" x14ac:dyDescent="0.55000000000000004">
      <c r="E7" s="26"/>
      <c r="F7" s="2">
        <v>5</v>
      </c>
      <c r="G7" s="18">
        <v>764046.48687128967</v>
      </c>
    </row>
    <row r="8" spans="2:7" x14ac:dyDescent="0.55000000000000004">
      <c r="E8" s="26"/>
      <c r="F8" s="2">
        <v>6</v>
      </c>
      <c r="G8" s="18">
        <v>653515.48342245363</v>
      </c>
    </row>
  </sheetData>
  <scenarios current="0" show="1" sqref="C6">
    <scenario name="이율증가" locked="1" count="1" user="LG" comment="만든 사람 LG 날짜 2025-11-26_x000a_수정한 사람 LG 날짜 2025-11-26">
      <inputCells r="C3" val="0.058" numFmtId="10"/>
    </scenario>
    <scenario name="이율감소" locked="1" count="1" user="LG" comment="만든 사람 LG 날짜 2025-11-26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H21" sqref="H21"/>
    </sheetView>
  </sheetViews>
  <sheetFormatPr defaultRowHeight="17.600000000000001" x14ac:dyDescent="0.55000000000000004"/>
  <cols>
    <col min="1" max="1" width="2.2109375" customWidth="1"/>
    <col min="2" max="2" width="13.85546875" customWidth="1"/>
    <col min="3" max="3" width="17" customWidth="1"/>
    <col min="4" max="4" width="2.85546875" customWidth="1"/>
    <col min="5" max="5" width="11.5" customWidth="1"/>
  </cols>
  <sheetData>
    <row r="2" spans="2:3" x14ac:dyDescent="0.55000000000000004">
      <c r="B2" s="9" t="s">
        <v>7</v>
      </c>
      <c r="C2" s="9" t="s">
        <v>14</v>
      </c>
    </row>
    <row r="3" spans="2:3" x14ac:dyDescent="0.55000000000000004">
      <c r="B3" s="1" t="s">
        <v>228</v>
      </c>
      <c r="C3" s="23">
        <v>0.4</v>
      </c>
    </row>
    <row r="4" spans="2:3" x14ac:dyDescent="0.55000000000000004">
      <c r="B4" s="1" t="s">
        <v>229</v>
      </c>
      <c r="C4" s="23">
        <v>0.2</v>
      </c>
    </row>
    <row r="5" spans="2:3" x14ac:dyDescent="0.55000000000000004">
      <c r="B5" s="1" t="s">
        <v>230</v>
      </c>
      <c r="C5" s="23">
        <v>-0.18</v>
      </c>
    </row>
    <row r="6" spans="2:3" x14ac:dyDescent="0.55000000000000004">
      <c r="B6" s="1" t="s">
        <v>231</v>
      </c>
      <c r="C6" s="23">
        <v>-0.46</v>
      </c>
    </row>
    <row r="7" spans="2:3" x14ac:dyDescent="0.55000000000000004">
      <c r="B7" s="1" t="s">
        <v>232</v>
      </c>
      <c r="C7" s="23">
        <v>-0.21</v>
      </c>
    </row>
    <row r="8" spans="2:3" x14ac:dyDescent="0.55000000000000004">
      <c r="B8" s="1" t="s">
        <v>233</v>
      </c>
      <c r="C8" s="23">
        <v>0.08</v>
      </c>
    </row>
    <row r="9" spans="2:3" x14ac:dyDescent="0.55000000000000004">
      <c r="B9" s="1" t="s">
        <v>234</v>
      </c>
      <c r="C9" s="23">
        <v>0.2</v>
      </c>
    </row>
    <row r="10" spans="2:3" x14ac:dyDescent="0.55000000000000004">
      <c r="B10" s="1" t="s">
        <v>235</v>
      </c>
      <c r="C10" s="23">
        <v>7.0000000000000007E-2</v>
      </c>
    </row>
    <row r="11" spans="2:3" x14ac:dyDescent="0.55000000000000004">
      <c r="B11" s="1" t="s">
        <v>236</v>
      </c>
      <c r="C11" s="23">
        <v>0.17</v>
      </c>
    </row>
    <row r="12" spans="2:3" x14ac:dyDescent="0.55000000000000004">
      <c r="B12" s="1" t="s">
        <v>237</v>
      </c>
      <c r="C12" s="23">
        <v>0.75</v>
      </c>
    </row>
    <row r="13" spans="2:3" x14ac:dyDescent="0.55000000000000004">
      <c r="B13" s="1" t="s">
        <v>238</v>
      </c>
      <c r="C13" s="23">
        <v>0.3</v>
      </c>
    </row>
    <row r="14" spans="2:3" x14ac:dyDescent="0.55000000000000004">
      <c r="B14" s="1" t="s">
        <v>239</v>
      </c>
      <c r="C14" s="23">
        <v>0.01</v>
      </c>
    </row>
    <row r="15" spans="2:3" x14ac:dyDescent="0.55000000000000004">
      <c r="B15" s="1" t="s">
        <v>240</v>
      </c>
      <c r="C15" s="23">
        <v>0.23</v>
      </c>
    </row>
    <row r="16" spans="2:3" x14ac:dyDescent="0.55000000000000004">
      <c r="B16" s="1" t="s">
        <v>241</v>
      </c>
      <c r="C16" s="23">
        <v>0.47</v>
      </c>
    </row>
    <row r="17" spans="2:3" x14ac:dyDescent="0.55000000000000004">
      <c r="B17" s="1" t="s">
        <v>242</v>
      </c>
      <c r="C17" s="23">
        <v>7.0000000000000007E-2</v>
      </c>
    </row>
    <row r="18" spans="2:3" x14ac:dyDescent="0.55000000000000004">
      <c r="B18" s="1" t="s">
        <v>243</v>
      </c>
      <c r="C18" s="23">
        <v>-0.6</v>
      </c>
    </row>
    <row r="19" spans="2:3" x14ac:dyDescent="0.55000000000000004">
      <c r="B19" s="1" t="s">
        <v>244</v>
      </c>
      <c r="C19" s="23">
        <v>-0.3</v>
      </c>
    </row>
    <row r="20" spans="2:3" x14ac:dyDescent="0.55000000000000004">
      <c r="B20" s="1" t="s">
        <v>245</v>
      </c>
      <c r="C20" s="23">
        <v>0.05</v>
      </c>
    </row>
    <row r="21" spans="2:3" x14ac:dyDescent="0.55000000000000004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9" workbookViewId="0">
      <selection activeCell="M19" sqref="M19"/>
    </sheetView>
  </sheetViews>
  <sheetFormatPr defaultRowHeight="17.600000000000001" x14ac:dyDescent="0.55000000000000004"/>
  <cols>
    <col min="1" max="1" width="1.640625" customWidth="1"/>
    <col min="2" max="2" width="9.35546875" customWidth="1"/>
  </cols>
  <sheetData>
    <row r="2" spans="2:8" x14ac:dyDescent="0.55000000000000004">
      <c r="B2" t="s">
        <v>259</v>
      </c>
    </row>
    <row r="3" spans="2:8" x14ac:dyDescent="0.5500000000000000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5500000000000000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5500000000000000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5500000000000000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5500000000000000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5500000000000000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N11" sqref="N11"/>
    </sheetView>
  </sheetViews>
  <sheetFormatPr defaultRowHeight="17.600000000000001" x14ac:dyDescent="0.55000000000000004"/>
  <cols>
    <col min="1" max="1" width="3.35546875" customWidth="1"/>
    <col min="3" max="3" width="13.35546875" customWidth="1"/>
    <col min="4" max="4" width="14.140625" customWidth="1"/>
    <col min="5" max="5" width="11.140625" customWidth="1"/>
    <col min="7" max="7" width="11.35546875" customWidth="1"/>
    <col min="9" max="9" width="2.5" customWidth="1"/>
  </cols>
  <sheetData>
    <row r="3" spans="2:11" x14ac:dyDescent="0.55000000000000004">
      <c r="B3" t="s">
        <v>26</v>
      </c>
      <c r="J3" t="s">
        <v>27</v>
      </c>
    </row>
    <row r="4" spans="2:11" x14ac:dyDescent="0.5500000000000000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5500000000000000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55000000000000004">
      <c r="B6" s="2" t="s">
        <v>294</v>
      </c>
      <c r="C6" s="2" t="s">
        <v>258</v>
      </c>
      <c r="D6" s="22">
        <v>45985</v>
      </c>
      <c r="E6" s="1">
        <v>20</v>
      </c>
      <c r="F6" s="2" t="s">
        <v>296</v>
      </c>
      <c r="G6" s="1">
        <v>75000</v>
      </c>
      <c r="H6" s="1">
        <v>1350000</v>
      </c>
      <c r="J6" s="1" t="s">
        <v>248</v>
      </c>
      <c r="K6" s="19">
        <v>75000</v>
      </c>
    </row>
    <row r="7" spans="2:11" x14ac:dyDescent="0.55000000000000004">
      <c r="B7" s="2" t="s">
        <v>297</v>
      </c>
      <c r="C7" s="2" t="s">
        <v>298</v>
      </c>
      <c r="D7" s="22">
        <v>45985</v>
      </c>
      <c r="E7" s="1">
        <v>3</v>
      </c>
      <c r="F7" s="2" t="s">
        <v>295</v>
      </c>
      <c r="G7" s="1">
        <v>58000</v>
      </c>
      <c r="H7" s="1">
        <v>165300</v>
      </c>
      <c r="J7" s="1" t="s">
        <v>249</v>
      </c>
      <c r="K7" s="19">
        <v>58000</v>
      </c>
    </row>
    <row r="8" spans="2:11" x14ac:dyDescent="0.55000000000000004">
      <c r="B8" s="2"/>
      <c r="C8" s="2"/>
      <c r="D8" s="22"/>
      <c r="E8" s="1"/>
      <c r="F8" s="2"/>
      <c r="G8" s="1"/>
      <c r="H8" s="1"/>
      <c r="J8" s="1" t="s">
        <v>250</v>
      </c>
      <c r="K8" s="19">
        <v>58000</v>
      </c>
    </row>
    <row r="9" spans="2:11" x14ac:dyDescent="0.5500000000000000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5500000000000000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772886</xdr:colOff>
                <xdr:row>0</xdr:row>
                <xdr:rowOff>76200</xdr:rowOff>
              </from>
              <to>
                <xdr:col>4</xdr:col>
                <xdr:colOff>10886</xdr:colOff>
                <xdr:row>1</xdr:row>
                <xdr:rowOff>206829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o 4 h 6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o 4 h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O I e l u n f Z q X M g E A A I M B A A A T A B w A R m 9 y b X V s Y X M v U 2 V j d G l v b j E u b S C i G A A o o B Q A A A A A A A A A A A A A A A A A A A A A A A A A A A B t k M F K w 0 A Q h u + B v M O S U w s l N A E 9 W H K Q F E U Q E Y q n b g n b d L D B N i n Z 1 Y t 4 0 O Y i 7 a E X s a 1 R P F R F E C m m S s A 3 y m 7 e w Y S A i j i X g Z m P G f 6 P g s 0 c z 0 W N o m s 1 W Z I l 2 i U + d J A I g 3 R 4 n o 4 n / G m B D N Q D J k s o K 3 E z 4 V G c T T Z t G y h V 6 4 S R N q F Q 2 n J 6 o J q e y 8 B l t K S Y G / i A g k / x 7 j a u A z 1 i 3 g D z Y S B e Q 1 x V k f h c p b N Q j B Z J v M R i F P K L a R K 9 Y 7 2 q r 1 v F T k v i S 6 s A L L G 6 F f d X / P G l l A F r W l X X y j i J Y / 5 2 / c N + M 9 l m K T 6 y L 1 o 6 H + M 8 x n g i 7 h 5 4 F B R h 0 m m Q z p 5 V Y t u d t l K u o K b p A 2 G w R 0 6 c Q 5 J r 2 P e 9 A f j M A W o w / x h a 5 U q R 3 P q j p D B x 2 m z Y X e g T Q 1 E q O w z 6 h v I b U 1 p n z d x Q S 5 Y c 9 5 8 z t S 9 Q S w E C L Q A U A A I A C A C j i H p b k E 5 t z 6 Q A A A D 2 A A A A E g A A A A A A A A A A A A A A A A A A A A A A Q 2 9 u Z m l n L 1 B h Y 2 t h Z 2 U u e G 1 s U E s B A i 0 A F A A C A A g A o 4 h 6 W w / K 6 a u k A A A A 6 Q A A A B M A A A A A A A A A A A A A A A A A 8 A A A A F t D b 2 5 0 Z W 5 0 X 1 R 5 c G V z X S 5 4 b W x Q S w E C L Q A U A A I A C A C j i H p b p 3 2 a l z I B A A C D A Q A A E w A A A A A A A A A A A A A A A A D h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E A A A A A A A A L I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D Q 4 Z j A z N y 0 1 Y j g w L T R l Y m Y t O W R k N C 0 1 Y 2 U w N D U z Z m U 2 M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Z U M D g 6 M D Q 6 N D U u O D k 4 O D E y N l o i I C 8 + P E V u d H J 5 I F R 5 c G U 9 I k Z p b G x D b 2 x 1 b W 5 U e X B l c y I g V m F s d W U 9 I n N B Z 1 V H Q l F Z R 0 J 3 V U Z C U V V H Q m c 9 P S I g L z 4 8 R W 5 0 c n k g V H l w Z T 0 i R m l s b E N v b H V t b k 5 h b W V z I i B W Y W x 1 Z T 0 i c 1 s m c X V v d D v s n I T t j J D s n q X s v Z T r k 5 w m c X V v d D s s J n F 1 b 3 Q 7 7 J a 0 7 K K F 7 I O B 7 Y O c 7 L 2 U 6 5 O c J n F 1 b 3 Q 7 L C Z x d W 9 0 O + y W t O y i h e y D g e 2 D n O u q h S Z x d W 9 0 O y w m c X V v d D v s g r D s p 4 D s o b D t l a n s v Z T r k 5 w m c X V v d D s s J n F 1 b 3 Q 7 7 J y E 7 Y y Q 7 J 6 l 6 6 q F J n F 1 b 3 Q 7 L C Z x d W 9 0 O + y X h e y i h e u q h S Z x d W 9 0 O y w m c X V v d D v s n I T t j J D r g q D s p 5 w m c X V v d D s s J n F 1 b 3 Q 7 7 J y E 7 Y y Q 7 I i Y 6 5 + J J n F 1 b 3 Q 7 L C Z x d W 9 0 O + y c h O 2 M k O y k k e u f i S Z x d W 9 0 O y w m c X V v d D v s n I T t j J D r i 6 j q s I A m c X V v d D s s J n F 1 b 3 Q 7 7 J y E 7 Y y Q 6 r i I 7 J W h J n F 1 b 3 Q 7 L C Z x d W 9 0 O + y D g e 2 S i O q 3 n O q y q e u q h S Z x d W 9 0 O y w m c X V v d D v s g 4 H t k o j r i 6 j s n I T r q o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y E 7 Y O B 7 Y y Q 6 6 e k L 0 F 1 d G 9 S Z W 1 v d m V k Q 2 9 s d W 1 u c z E u e + y c h O 2 M k O y e p e y 9 l O u T n C w w f S Z x d W 9 0 O y w m c X V v d D t T Z W N 0 a W 9 u M S / s n I T t g 4 H t j J D r p 6 Q v Q X V 0 b 1 J l b W 9 2 Z W R D b 2 x 1 b W 5 z M S 5 7 7 J a 0 7 K K F 7 I O B 7 Y O c 7 L 2 U 6 5 O c L D F 9 J n F 1 b 3 Q 7 L C Z x d W 9 0 O 1 N l Y 3 R p b 2 4 x L + y c h O 2 D g e 2 M k O u n p C 9 B d X R v U m V t b 3 Z l Z E N v b H V t b n M x L n v s l r T s o o X s g 4 H t g 5 z r q o U s M n 0 m c X V v d D s s J n F 1 b 3 Q 7 U 2 V j d G l v b j E v 7 J y E 7 Y O B 7 Y y Q 6 6 e k L 0 F 1 d G 9 S Z W 1 v d m V k Q 2 9 s d W 1 u c z E u e + y C s O y n g O y h s O 2 V q e y 9 l O u T n C w z f S Z x d W 9 0 O y w m c X V v d D t T Z W N 0 a W 9 u M S / s n I T t g 4 H t j J D r p 6 Q v Q X V 0 b 1 J l b W 9 2 Z W R D b 2 x 1 b W 5 z M S 5 7 7 J y E 7 Y y Q 7 J 6 l 6 6 q F L D R 9 J n F 1 b 3 Q 7 L C Z x d W 9 0 O 1 N l Y 3 R p b 2 4 x L + y c h O 2 D g e 2 M k O u n p C 9 B d X R v U m V t b 3 Z l Z E N v b H V t b n M x L n v s l 4 X s o o X r q o U s N X 0 m c X V v d D s s J n F 1 b 3 Q 7 U 2 V j d G l v b j E v 7 J y E 7 Y O B 7 Y y Q 6 6 e k L 0 F 1 d G 9 S Z W 1 v d m V k Q 2 9 s d W 1 u c z E u e + y c h O 2 M k O u C o O y n n C w 2 f S Z x d W 9 0 O y w m c X V v d D t T Z W N 0 a W 9 u M S / s n I T t g 4 H t j J D r p 6 Q v Q X V 0 b 1 J l b W 9 2 Z W R D b 2 x 1 b W 5 z M S 5 7 7 J y E 7 Y y Q 7 I i Y 6 5 + J L D d 9 J n F 1 b 3 Q 7 L C Z x d W 9 0 O 1 N l Y 3 R p b 2 4 x L + y c h O 2 D g e 2 M k O u n p C 9 B d X R v U m V t b 3 Z l Z E N v b H V t b n M x L n v s n I T t j J D s p J H r n 4 k s O H 0 m c X V v d D s s J n F 1 b 3 Q 7 U 2 V j d G l v b j E v 7 J y E 7 Y O B 7 Y y Q 6 6 e k L 0 F 1 d G 9 S Z W 1 v d m V k Q 2 9 s d W 1 u c z E u e + y c h O 2 M k O u L q O q w g C w 5 f S Z x d W 9 0 O y w m c X V v d D t T Z W N 0 a W 9 u M S / s n I T t g 4 H t j J D r p 6 Q v Q X V 0 b 1 J l b W 9 2 Z W R D b 2 x 1 b W 5 z M S 5 7 7 J y E 7 Y y Q 6 r i I 7 J W h L D E w f S Z x d W 9 0 O y w m c X V v d D t T Z W N 0 a W 9 u M S / s n I T t g 4 H t j J D r p 6 Q v Q X V 0 b 1 J l b W 9 2 Z W R D b 2 x 1 b W 5 z M S 5 7 7 I O B 7 Z K I 6 r e c 6 r K p 6 6 q F L D E x f S Z x d W 9 0 O y w m c X V v d D t T Z W N 0 a W 9 u M S / s n I T t g 4 H t j J D r p 6 Q v Q X V 0 b 1 J l b W 9 2 Z W R D b 2 x 1 b W 5 z M S 5 7 7 I O B 7 Z K I 6 4 u o 7 J y E 6 6 q F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7 J y E 7 Y O B 7 Y y Q 6 6 e k L 0 F 1 d G 9 S Z W 1 v d m V k Q 2 9 s d W 1 u c z E u e + y c h O 2 M k O y e p e y 9 l O u T n C w w f S Z x d W 9 0 O y w m c X V v d D t T Z W N 0 a W 9 u M S / s n I T t g 4 H t j J D r p 6 Q v Q X V 0 b 1 J l b W 9 2 Z W R D b 2 x 1 b W 5 z M S 5 7 7 J a 0 7 K K F 7 I O B 7 Y O c 7 L 2 U 6 5 O c L D F 9 J n F 1 b 3 Q 7 L C Z x d W 9 0 O 1 N l Y 3 R p b 2 4 x L + y c h O 2 D g e 2 M k O u n p C 9 B d X R v U m V t b 3 Z l Z E N v b H V t b n M x L n v s l r T s o o X s g 4 H t g 5 z r q o U s M n 0 m c X V v d D s s J n F 1 b 3 Q 7 U 2 V j d G l v b j E v 7 J y E 7 Y O B 7 Y y Q 6 6 e k L 0 F 1 d G 9 S Z W 1 v d m V k Q 2 9 s d W 1 u c z E u e + y C s O y n g O y h s O 2 V q e y 9 l O u T n C w z f S Z x d W 9 0 O y w m c X V v d D t T Z W N 0 a W 9 u M S / s n I T t g 4 H t j J D r p 6 Q v Q X V 0 b 1 J l b W 9 2 Z W R D b 2 x 1 b W 5 z M S 5 7 7 J y E 7 Y y Q 7 J 6 l 6 6 q F L D R 9 J n F 1 b 3 Q 7 L C Z x d W 9 0 O 1 N l Y 3 R p b 2 4 x L + y c h O 2 D g e 2 M k O u n p C 9 B d X R v U m V t b 3 Z l Z E N v b H V t b n M x L n v s l 4 X s o o X r q o U s N X 0 m c X V v d D s s J n F 1 b 3 Q 7 U 2 V j d G l v b j E v 7 J y E 7 Y O B 7 Y y Q 6 6 e k L 0 F 1 d G 9 S Z W 1 v d m V k Q 2 9 s d W 1 u c z E u e + y c h O 2 M k O u C o O y n n C w 2 f S Z x d W 9 0 O y w m c X V v d D t T Z W N 0 a W 9 u M S / s n I T t g 4 H t j J D r p 6 Q v Q X V 0 b 1 J l b W 9 2 Z W R D b 2 x 1 b W 5 z M S 5 7 7 J y E 7 Y y Q 7 I i Y 6 5 + J L D d 9 J n F 1 b 3 Q 7 L C Z x d W 9 0 O 1 N l Y 3 R p b 2 4 x L + y c h O 2 D g e 2 M k O u n p C 9 B d X R v U m V t b 3 Z l Z E N v b H V t b n M x L n v s n I T t j J D s p J H r n 4 k s O H 0 m c X V v d D s s J n F 1 b 3 Q 7 U 2 V j d G l v b j E v 7 J y E 7 Y O B 7 Y y Q 6 6 e k L 0 F 1 d G 9 S Z W 1 v d m V k Q 2 9 s d W 1 u c z E u e + y c h O 2 M k O u L q O q w g C w 5 f S Z x d W 9 0 O y w m c X V v d D t T Z W N 0 a W 9 u M S / s n I T t g 4 H t j J D r p 6 Q v Q X V 0 b 1 J l b W 9 2 Z W R D b 2 x 1 b W 5 z M S 5 7 7 J y E 7 Y y Q 6 r i I 7 J W h L D E w f S Z x d W 9 0 O y w m c X V v d D t T Z W N 0 a W 9 u M S / s n I T t g 4 H t j J D r p 6 Q v Q X V 0 b 1 J l b W 9 2 Z W R D b 2 x 1 b W 5 z M S 5 7 7 I O B 7 Z K I 6 r e c 6 r K p 6 6 q F L D E x f S Z x d W 9 0 O y w m c X V v d D t T Z W N 0 a W 9 u M S / s n I T t g 4 H t j J D r p 6 Q v Q X V 0 b 1 J l b W 9 2 Z W R D b 2 x 1 b W 5 z M S 5 7 7 I O B 7 Z K I 6 4 u o 7 J y E 6 6 q F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9 f J U V D J T l D J T g 0 J U V E J T g z J T g x J U V E J T h D J T k w J U V C J U E 3 J U E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H M c 2 N j F B H g h 5 V I m D F U o U A A A A A A g A A A A A A E G Y A A A A B A A A g A A A A 8 f U z Q n m o 3 a R S H M V j S X X y n z 4 1 f R 5 O l r e U D 9 U o H Q s W 9 O o A A A A A D o A A A A A C A A A g A A A A G g O D z Z G E l H A K J E 8 X v B 3 b b D E 2 A R 1 a w s T a 3 O l + t W 3 Z q 7 p Q A A A A y S v Q O a 1 4 Y N H W a z K d j I x p w 1 7 Z E v / h 7 z w 5 1 7 3 0 5 l f X l 1 j + 6 g w Q i D H 7 q y z P l Z 9 + I Z q t e 0 L P V f i d d 9 E x o V I z + b x d 8 q 5 Z V 2 H z 9 9 D f s Y b C z o l F N J V A A A A A f V l O 8 h 4 L p V B X C j L W e v U S 3 u s c g D 0 7 A M P Q t 0 c L 2 o g 4 C v R j M D l 8 T 4 a y 8 U Z f g + P 7 q 5 8 1 u m G h r O l E r + 0 N M R I n n k 9 u m w = = < / D a t a M a s h u p > 
</file>

<file path=customXml/itemProps1.xml><?xml version="1.0" encoding="utf-8"?>
<ds:datastoreItem xmlns:ds="http://schemas.openxmlformats.org/officeDocument/2006/customXml" ds:itemID="{4DC78F75-8016-4E06-AFE6-AB75C4F32B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지희 남</cp:lastModifiedBy>
  <cp:lastPrinted>2025-11-26T06:50:59Z</cp:lastPrinted>
  <dcterms:created xsi:type="dcterms:W3CDTF">2025-01-23T06:42:19Z</dcterms:created>
  <dcterms:modified xsi:type="dcterms:W3CDTF">2025-11-26T11:27:45Z</dcterms:modified>
</cp:coreProperties>
</file>