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jyjuh\Desktop\유진\서울교통공사\컴퓨터활용능력 1급 실기\2026_컴활1급_실기_총정리(20251021)\길벗컴활1급총정리\기출\08회\"/>
    </mc:Choice>
  </mc:AlternateContent>
  <xr:revisionPtr revIDLastSave="0" documentId="13_ncr:1_{FE6AFC00-483E-4E1A-8D8A-6B7CDAE50397}" xr6:coauthVersionLast="47" xr6:coauthVersionMax="47" xr10:uidLastSave="{00000000-0000-0000-0000-000000000000}"/>
  <bookViews>
    <workbookView xWindow="-120" yWindow="-120" windowWidth="29040" windowHeight="15720" tabRatio="796" activeTab="3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2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functionGroups builtInGroupCount="19"/>
  <definedNames>
    <definedName name="_xlnm._FilterDatabase" localSheetId="2" hidden="1">계산작업!$A$2:$J$29</definedName>
    <definedName name="_xlnm._FilterDatabase" localSheetId="0" hidden="1">'기본작업-1'!$A$2:$J$29</definedName>
    <definedName name="_xleta.REPT" hidden="1" xlm="1">#NAME?</definedName>
    <definedName name="_xleta.SUM" hidden="1" xlm="1">#NAME?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3" l="1" a="1"/>
  <c r="I4" i="3" a="1"/>
  <c r="I5" i="3" a="1"/>
  <c r="I6" i="3" a="1"/>
  <c r="I7" i="3" a="1"/>
  <c r="I8" i="3" a="1"/>
  <c r="I9" i="3" a="1"/>
  <c r="I10" i="3" a="1"/>
  <c r="I11" i="3" a="1"/>
  <c r="I12" i="3" a="1"/>
  <c r="I13" i="3" a="1"/>
  <c r="I14" i="3" a="1"/>
  <c r="I15" i="3" a="1"/>
  <c r="I16" i="3" a="1"/>
  <c r="I17" i="3" a="1"/>
  <c r="I18" i="3" a="1"/>
  <c r="I19" i="3" a="1"/>
  <c r="I20" i="3" a="1"/>
  <c r="I21" i="3" a="1"/>
  <c r="I22" i="3" a="1"/>
  <c r="I23" i="3" a="1"/>
  <c r="I24" i="3" a="1"/>
  <c r="I25" i="3" a="1"/>
  <c r="I26" i="3" a="1"/>
  <c r="I27" i="3" a="1"/>
  <c r="I28" i="3" a="1"/>
  <c r="I29" i="3" a="1"/>
  <c r="I3" i="3" a="1"/>
  <c r="M17" i="3" a="1"/>
  <c r="M17" i="3" s="1"/>
  <c r="N17" i="3" a="1"/>
  <c r="N17" i="3" s="1"/>
  <c r="N16" i="3" a="1"/>
  <c r="N16" i="3" s="1"/>
  <c r="M16" i="3" a="1"/>
  <c r="M16" i="3" s="1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" i="3"/>
  <c r="A32" i="1"/>
  <c r="N10" i="3" l="1"/>
  <c r="N9" i="3"/>
  <c r="N11" i="3"/>
  <c r="N12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9D8C66EF-408B-4B08-988C-A95C1FF24F31}" sourceFile="C:\Users\jyjuh\Desktop\유진\서울교통공사\컴퓨터활용능력 1급 실기\2026_컴활1급_실기_총정리(20251021)\길벗컴활1급총정리\기출\08회\제주농원_temp.accdb" keepAlive="1" name="제주농원_temp" type="5" refreshedVersion="8" background="1">
    <dbPr connection="Provider=Microsoft.ACE.OLEDB.12.0;User ID=Admin;Data Source=C:\Users\jyjuh\Desktop\유진\서울교통공사\컴퓨터활용능력 1급 실기\2026_컴활1급_실기_총정리(20251021)\길벗컴활1급총정리\기출\08회\제주농원_tem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구매후기" commandType="3"/>
  </connection>
  <connection id="3" xr16:uid="{554D2710-2EBF-4344-BE4E-5802503A732B}" keepAlive="1" name="쿼리 - 구매후기" description="통합 문서의 '구매후기' 쿼리에 대한 연결입니다." type="5" refreshedVersion="0" background="1">
    <dbPr connection="Provider=Microsoft.Mashup.OleDb.1;Data Source=$Workbook$;Location=구매후기;Extended Properties=&quot;&quot;" command="SELECT * FROM [구매후기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<sst xmlns="http://schemas.openxmlformats.org/spreadsheetml/2006/main" count="679" uniqueCount="179">
  <si>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</si>
  <si>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</si>
  <si>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</si>
  <si>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</si>
  <si>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</si>
  <si>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</si>
  <si>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</si>
  <si>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</si>
  <si>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</si>
  <si>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</si>
  <si>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</si>
  <si>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</si>
  <si>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</si>
  <si>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</si>
  <si>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</si>
  <si>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</si>
  <si>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</si>
  <si>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</si>
  <si>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</si>
  <si>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</si>
  <si>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</si>
  <si>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</si>
  <si>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</si>
  <si>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</si>
  <si>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</si>
  <si>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</si>
  <si>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</si>
  <si>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</si>
  <si>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</si>
  <si>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</si>
  <si>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</si>
  <si>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</si>
  <si>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</si>
  <si>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</si>
  <si>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</si>
  <si>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</si>
  <si>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</si>
  <si>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</si>
  <si>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</si>
  <si>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</si>
  <si>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</si>
  <si>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</si>
  <si>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</si>
  <si>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</si>
  <si>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</si>
  <si>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</si>
  <si>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</si>
  <si>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</si>
  <si>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</si>
  <si>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</si>
  <si>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</si>
  <si>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</si>
  <si>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</si>
  <si>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</si>
  <si>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</si>
  <si>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</si>
  <si>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</si>
  <si>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</si>
  <si>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</si>
  <si>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</si>
  <si>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</si>
  <si>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</si>
  <si>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</si>
  <si>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</si>
  <si>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</si>
  <si>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</si>
  <si>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</si>
  <si>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</si>
  <si>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</si>
  <si>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</si>
  <si>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</si>
  <si>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</si>
  <si>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</si>
  <si>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</si>
  <si>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</si>
  <si>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</si>
  <si>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</si>
  <si>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</si>
  <si>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</si>
  <si>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</si>
  <si>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</si>
  <si>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</si>
  <si>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</si>
  <si>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</si>
  <si>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</si>
  <si>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</si>
  <si>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</si>
  <si>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</si>
  <si>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</si>
  <si>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</si>
  <si>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</si>
  <si>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</si>
  <si>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</si>
  <si>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</si>
  <si>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</si>
  <si>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</si>
  <si>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</si>
  <si>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</si>
  <si>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</si>
  <si>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</si>
  <si>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</si>
  <si>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</si>
  <si>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</si>
  <si>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</si>
  <si>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</si>
  <si>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</si>
  <si>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</si>
  <si>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</si>
  <si>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</si>
  <si>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</si>
  <si>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</si>
  <si>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</si>
  <si>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</si>
  <si>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</si>
  <si>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</si>
  <si>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</si>
  <si>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</si>
  <si>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</si>
  <si>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</si>
  <si>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</si>
  <si>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</si>
  <si>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</si>
  <si>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</si>
  <si>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</si>
  <si>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</si>
  <si>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</si>
  <si>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</si>
  <si>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</si>
  <si>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</si>
  <si>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</si>
  <si>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</si>
  <si>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</si>
  <si>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</si>
  <si>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</si>
  <si>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</si>
  <si>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</si>
  <si>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</si>
  <si>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</si>
  <si>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</si>
  <si>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</si>
  <si>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</si>
  <si>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</si>
  <si>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</si>
  <si>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</si>
  <si>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</si>
  <si>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</si>
  <si>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</si>
  <si>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</si>
  <si>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</si>
  <si>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</si>
  <si>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</si>
  <si>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</si>
  <si>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</si>
  <si>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</si>
  <si>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</si>
  <si>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</si>
  <si>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</si>
  <si>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</si>
  <si>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</si>
  <si>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</si>
  <si>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</si>
  <si>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</si>
  <si>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</si>
  <si>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</si>
  <si>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</si>
  <si>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</si>
  <si>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</si>
  <si>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</si>
  <si>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상품명</t>
  </si>
  <si>
    <t>상품상태</t>
  </si>
  <si>
    <t>포인트</t>
  </si>
  <si>
    <t>마트</t>
  </si>
  <si>
    <t>상공마트</t>
  </si>
  <si>
    <t>명품마트</t>
  </si>
  <si>
    <t>총합계</t>
  </si>
  <si>
    <t>합계 : 상품상태</t>
  </si>
  <si>
    <t>합계 : 포인트</t>
  </si>
  <si>
    <t>명품마트 요약</t>
  </si>
  <si>
    <t>상공마트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</si>
</sst>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79" formatCode="[=1]&quot;유&quot;;[=0]&quot;무&quot;;;[Red]&quot;※&quot;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44-4072-8F25-071A015E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</xdr:row>
      <xdr:rowOff>47625</xdr:rowOff>
    </xdr:from>
    <xdr:to>
      <xdr:col>7</xdr:col>
      <xdr:colOff>742950</xdr:colOff>
      <xdr:row>2</xdr:row>
      <xdr:rowOff>152400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94BAAD18-0C85-8D66-C7EA-7B0B72469EF7}"/>
            </a:ext>
          </a:extLst>
        </xdr:cNvPr>
        <xdr:cNvSpPr/>
      </xdr:nvSpPr>
      <xdr:spPr>
        <a:xfrm>
          <a:off x="4467225" y="257175"/>
          <a:ext cx="695325" cy="314325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7</xdr:col>
      <xdr:colOff>66675</xdr:colOff>
      <xdr:row>3</xdr:row>
      <xdr:rowOff>38100</xdr:rowOff>
    </xdr:from>
    <xdr:to>
      <xdr:col>7</xdr:col>
      <xdr:colOff>762000</xdr:colOff>
      <xdr:row>4</xdr:row>
      <xdr:rowOff>142875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6B19E148-587F-4827-808B-024D12732688}"/>
            </a:ext>
          </a:extLst>
        </xdr:cNvPr>
        <xdr:cNvSpPr/>
      </xdr:nvSpPr>
      <xdr:spPr>
        <a:xfrm>
          <a:off x="4486275" y="666750"/>
          <a:ext cx="695325" cy="314325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  <a:endParaRPr lang="en-US" altLang="ko-K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676275</xdr:colOff>
          <xdr:row>1</xdr:row>
          <xdr:rowOff>133350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yjuh" refreshedDate="46287.356570023148" backgroundQuery="1" createdVersion="8" refreshedVersion="8" minRefreshableVersion="3" recordCount="27" xr:uid="{6184707B-EDA5-4129-B1FA-1FE58304A753}">
  <cacheSource type="external" connectionId="2"/>
  <cacheFields count="4">
    <cacheField name="상품명" numFmtId="0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DD29F1-6258-4B26-8AAA-B59E561F5C33}" name="피벗 테이블2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0" baseItem="2" numFmtId="176"/>
  </dataFields>
  <pivotTableStyleInfo name="PivotStyleLight16" showRowHeaders="1" showColHeaders="1" showRowStripes="0" showColStripes="0" showLastColumn="1"/>
  <filters count="1">
    <filter fld="0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69491C-794E-454F-A661-B60A406BB385}" name="표2" displayName="표2" ref="A1:D15" totalsRowShown="0">
  <autoFilter ref="A1:D15" xr:uid="{4969491C-794E-454F-A661-B60A406BB385}"/>
  <tableColumns count="4">
    <tableColumn id="1" xr3:uid="{8689ADE3-9B82-4F01-B236-9DD48CBD036E}" name="상품명"/>
    <tableColumn id="2" xr3:uid="{EDF6688A-BDF1-4095-BCDC-3AE992A091C6}" name="상품상태"/>
    <tableColumn id="3" xr3:uid="{8ECCA36A-2114-4BEA-B9E3-7D41C5F0743C}" name="포인트"/>
    <tableColumn id="4" xr3:uid="{0A806E8C-50EC-4F59-AC80-B7048D77D80A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workbookViewId="0"/>
  </sheetViews>
  <sheetFormatPr defaultRowHeight="16.5" x14ac:dyDescent="0.3"/>
  <cols>
    <col min="1" max="1" width="8.5" customWidth="1"/>
    <col min="2" max="2" width="8.125" customWidth="1"/>
    <col min="3" max="3" width="10.875" customWidth="1"/>
    <col min="4" max="4" width="8.125" customWidth="1"/>
    <col min="5" max="5" width="3.625" customWidth="1"/>
    <col min="6" max="6" width="8.5" customWidth="1"/>
    <col min="7" max="7" width="11.25" customWidth="1"/>
    <col min="8" max="8" width="4.625" customWidth="1"/>
    <col min="9" max="9" width="6.375" customWidth="1"/>
    <col min="10" max="10" width="15.375" customWidth="1"/>
  </cols>
  <sheetData>
    <row r="1" spans="1:10" x14ac:dyDescent="0.3">
      <c r="A1" t="s">
        <v>0</v>
      </c>
    </row>
    <row r="2" spans="1:10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3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3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3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3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3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3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3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3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3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3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3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3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3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3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3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3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3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3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3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3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3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3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3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3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3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3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3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3">
      <c r="A31" s="25" t="s">
        <v>167</v>
      </c>
    </row>
    <row r="32" spans="1:10" x14ac:dyDescent="0.3">
      <c r="A32" t="b">
        <f>AND(RIGHT(C3,2)="소과",D3&gt;=3,H3="유")</f>
        <v>0</v>
      </c>
    </row>
    <row r="34" spans="1:7" x14ac:dyDescent="0.3">
      <c r="A34" s="1" t="s">
        <v>3</v>
      </c>
      <c r="B34" s="1" t="s">
        <v>5</v>
      </c>
      <c r="C34" s="1" t="s">
        <v>6</v>
      </c>
      <c r="D34" s="1" t="s">
        <v>7</v>
      </c>
      <c r="E34" s="1" t="s">
        <v>8</v>
      </c>
      <c r="F34" s="1" t="s">
        <v>10</v>
      </c>
      <c r="G34" s="1" t="s">
        <v>11</v>
      </c>
    </row>
    <row r="35" spans="1:7" x14ac:dyDescent="0.3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3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3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3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/>
  </sheetViews>
  <sheetFormatPr defaultColWidth="8" defaultRowHeight="16.5" x14ac:dyDescent="0.3"/>
  <cols>
    <col min="2" max="2" width="11.125" bestFit="1" customWidth="1"/>
    <col min="3" max="3" width="9.75" customWidth="1"/>
    <col min="4" max="4" width="9" customWidth="1"/>
    <col min="5" max="5" width="10.875" bestFit="1" customWidth="1"/>
    <col min="7" max="7" width="10.875" bestFit="1" customWidth="1"/>
    <col min="8" max="8" width="11.25" bestFit="1" customWidth="1"/>
  </cols>
  <sheetData>
    <row r="1" spans="1:8" x14ac:dyDescent="0.3">
      <c r="A1" t="s">
        <v>0</v>
      </c>
    </row>
    <row r="2" spans="1:8" x14ac:dyDescent="0.3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3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3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3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3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3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3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3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3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3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3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3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3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3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3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3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3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3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3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3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3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3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3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3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3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3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3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3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3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3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3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3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3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3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3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3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3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3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3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3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3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3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/>
  </sheetViews>
  <sheetFormatPr defaultRowHeight="16.5" x14ac:dyDescent="0.3"/>
  <cols>
    <col min="1" max="1" width="8.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5" bestFit="1" customWidth="1"/>
    <col min="9" max="9" width="7.125" bestFit="1" customWidth="1"/>
    <col min="10" max="10" width="15.375" customWidth="1"/>
    <col min="11" max="11" width="3" customWidth="1"/>
    <col min="12" max="12" width="8.5" customWidth="1"/>
    <col min="13" max="15" width="10.375" customWidth="1"/>
  </cols>
  <sheetData>
    <row r="1" spans="1:15" x14ac:dyDescent="0.3">
      <c r="A1" t="s">
        <v>0</v>
      </c>
      <c r="L1" t="s">
        <v>75</v>
      </c>
    </row>
    <row r="2" spans="1:15" x14ac:dyDescent="0.3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3">
      <c r="A3" s="1" t="s">
        <v>17</v>
      </c>
      <c r="B3" s="1" t="s">
        <v>18</v>
      </c>
      <c r="C3" s="1" t="str">
        <f>INDEX($M$3:$O$5,MATCH(B3,$L$3:$L$5,1),MATCH(RIGHT(B3,1),$M$2:$O$2,0))</f>
        <v>천애향중과</v>
      </c>
      <c r="D3" s="1">
        <v>3</v>
      </c>
      <c r="E3" s="1">
        <v>5</v>
      </c>
      <c r="F3" s="1">
        <v>3</v>
      </c>
      <c r="G3" s="1" t="str">
        <f>REPT("★",TRUNC(SUMPRODUCT(D3:F3,{0.5,0.3,0.2})))&amp;REPT("☆",5-TRUNC(SUMPRODUCT(D3:F3,{0.5,0.3,0.2})))</f>
        <v>★★★☆☆</v>
      </c>
      <c r="H3" s="1" t="s">
        <v>19</v>
      </c>
      <c r="I3" s="6" cm="1">
        <f t="array" ref="I3">fn포인트(E3,F3)</f>
        <v>800</v>
      </c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3">
      <c r="A4" s="1" t="s">
        <v>25</v>
      </c>
      <c r="B4" s="1" t="s">
        <v>26</v>
      </c>
      <c r="C4" s="1" t="str">
        <f t="shared" ref="C4:C29" si="0">INDEX($M$3:$O$5,MATCH(B4,$L$3:$L$5,1),MATCH(RIGHT(B4,1),$M$2:$O$2,0))</f>
        <v>레드향대과</v>
      </c>
      <c r="D4" s="1">
        <v>5</v>
      </c>
      <c r="E4" s="1">
        <v>3</v>
      </c>
      <c r="F4" s="1">
        <v>4</v>
      </c>
      <c r="G4" s="1" t="str">
        <f>REPT("★",TRUNC(SUMPRODUCT(D4:F4,{0.5,0.3,0.2})))&amp;REPT("☆",5-TRUNC(SUMPRODUCT(D4:F4,{0.5,0.3,0.2})))</f>
        <v>★★★★☆</v>
      </c>
      <c r="H4" s="1" t="s">
        <v>27</v>
      </c>
      <c r="I4" s="6" cm="1">
        <f t="array" ref="I4">fn포인트(E4,F4)</f>
        <v>600</v>
      </c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3">
      <c r="A5" s="1" t="s">
        <v>33</v>
      </c>
      <c r="B5" s="1" t="s">
        <v>34</v>
      </c>
      <c r="C5" s="1" t="str">
        <f t="shared" si="0"/>
        <v>레드향중과</v>
      </c>
      <c r="D5" s="1">
        <v>3</v>
      </c>
      <c r="E5" s="1">
        <v>1</v>
      </c>
      <c r="F5" s="1">
        <v>3</v>
      </c>
      <c r="G5" s="1" t="str">
        <f>REPT("★",TRUNC(SUMPRODUCT(D5:F5,{0.5,0.3,0.2})))&amp;REPT("☆",5-TRUNC(SUMPRODUCT(D5:F5,{0.5,0.3,0.2})))</f>
        <v>★★☆☆☆</v>
      </c>
      <c r="H5" s="1" t="s">
        <v>19</v>
      </c>
      <c r="I5" s="6" cm="1">
        <f t="array" ref="I5">fn포인트(E5,F5)</f>
        <v>300</v>
      </c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3">
      <c r="A6" s="1" t="s">
        <v>39</v>
      </c>
      <c r="B6" s="1" t="s">
        <v>40</v>
      </c>
      <c r="C6" s="1" t="str">
        <f t="shared" si="0"/>
        <v>감귤소과</v>
      </c>
      <c r="D6" s="1">
        <v>2</v>
      </c>
      <c r="E6" s="1">
        <v>3</v>
      </c>
      <c r="F6" s="1">
        <v>1</v>
      </c>
      <c r="G6" s="1" t="str">
        <f>REPT("★",TRUNC(SUMPRODUCT(D6:F6,{0.5,0.3,0.2})))&amp;REPT("☆",5-TRUNC(SUMPRODUCT(D6:F6,{0.5,0.3,0.2})))</f>
        <v>★★☆☆☆</v>
      </c>
      <c r="H6" s="1" t="s">
        <v>27</v>
      </c>
      <c r="I6" s="6" cm="1">
        <f t="array" ref="I6">fn포인트(E6,F6)</f>
        <v>300</v>
      </c>
      <c r="J6" s="7" t="s">
        <v>41</v>
      </c>
    </row>
    <row r="7" spans="1:15" x14ac:dyDescent="0.3">
      <c r="A7" s="1" t="s">
        <v>42</v>
      </c>
      <c r="B7" s="1" t="s">
        <v>43</v>
      </c>
      <c r="C7" s="1" t="str">
        <f t="shared" si="0"/>
        <v>천애향소과</v>
      </c>
      <c r="D7" s="1">
        <v>1</v>
      </c>
      <c r="E7" s="1">
        <v>2</v>
      </c>
      <c r="F7" s="1">
        <v>4</v>
      </c>
      <c r="G7" s="1" t="str">
        <f>REPT("★",TRUNC(SUMPRODUCT(D7:F7,{0.5,0.3,0.2})))&amp;REPT("☆",5-TRUNC(SUMPRODUCT(D7:F7,{0.5,0.3,0.2})))</f>
        <v>★☆☆☆☆</v>
      </c>
      <c r="H7" s="1" t="s">
        <v>19</v>
      </c>
      <c r="I7" s="6" cm="1">
        <f t="array" ref="I7">fn포인트(E7,F7)</f>
        <v>600</v>
      </c>
      <c r="J7" s="7" t="s">
        <v>28</v>
      </c>
      <c r="L7" t="s">
        <v>1</v>
      </c>
    </row>
    <row r="8" spans="1:15" x14ac:dyDescent="0.3">
      <c r="A8" s="1" t="s">
        <v>44</v>
      </c>
      <c r="B8" s="1" t="s">
        <v>26</v>
      </c>
      <c r="C8" s="1" t="str">
        <f t="shared" si="0"/>
        <v>레드향대과</v>
      </c>
      <c r="D8" s="1">
        <v>4</v>
      </c>
      <c r="E8" s="1">
        <v>2</v>
      </c>
      <c r="F8" s="1">
        <v>4</v>
      </c>
      <c r="G8" s="1" t="str">
        <f>REPT("★",TRUNC(SUMPRODUCT(D8:F8,{0.5,0.3,0.2})))&amp;REPT("☆",5-TRUNC(SUMPRODUCT(D8:F8,{0.5,0.3,0.2})))</f>
        <v>★★★☆☆</v>
      </c>
      <c r="H8" s="1" t="s">
        <v>27</v>
      </c>
      <c r="I8" s="6" cm="1">
        <f t="array" ref="I8">fn포인트(E8,F8)</f>
        <v>600</v>
      </c>
      <c r="J8" s="7" t="s">
        <v>72</v>
      </c>
      <c r="L8" s="29" t="s">
        <v>6</v>
      </c>
      <c r="M8" s="29"/>
      <c r="N8" s="3" t="s">
        <v>166</v>
      </c>
    </row>
    <row r="9" spans="1:15" x14ac:dyDescent="0.3">
      <c r="A9" s="1" t="s">
        <v>45</v>
      </c>
      <c r="B9" s="1" t="s">
        <v>40</v>
      </c>
      <c r="C9" s="1" t="str">
        <f t="shared" si="0"/>
        <v>감귤소과</v>
      </c>
      <c r="D9" s="1">
        <v>2</v>
      </c>
      <c r="E9" s="1">
        <v>3</v>
      </c>
      <c r="F9" s="1">
        <v>5</v>
      </c>
      <c r="G9" s="1" t="str">
        <f>REPT("★",TRUNC(SUMPRODUCT(D9:F9,{0.5,0.3,0.2})))&amp;REPT("☆",5-TRUNC(SUMPRODUCT(D9:F9,{0.5,0.3,0.2})))</f>
        <v>★★☆☆☆</v>
      </c>
      <c r="H9" s="1" t="s">
        <v>19</v>
      </c>
      <c r="I9" s="6" cm="1">
        <f t="array" ref="I9">fn포인트(E9,F9)</f>
        <v>800</v>
      </c>
      <c r="J9" s="7" t="s">
        <v>73</v>
      </c>
      <c r="L9" s="4">
        <v>0</v>
      </c>
      <c r="M9" s="5">
        <v>1</v>
      </c>
      <c r="N9" s="1">
        <f t="array" ref="N9:N12">FREQUENCY(IF((RIGHT($B$3:$B$29)="M")+(RIGHT($B$3:$B$29)="L"),$D$3:$D$29),M9:M12)</f>
        <v>2</v>
      </c>
    </row>
    <row r="10" spans="1:15" x14ac:dyDescent="0.3">
      <c r="A10" s="1" t="s">
        <v>46</v>
      </c>
      <c r="B10" s="1" t="s">
        <v>43</v>
      </c>
      <c r="C10" s="1" t="str">
        <f t="shared" si="0"/>
        <v>천애향소과</v>
      </c>
      <c r="D10" s="1">
        <v>4</v>
      </c>
      <c r="E10" s="1">
        <v>4</v>
      </c>
      <c r="F10" s="1">
        <v>3</v>
      </c>
      <c r="G10" s="1" t="str">
        <f>REPT("★",TRUNC(SUMPRODUCT(D10:F10,{0.5,0.3,0.2})))&amp;REPT("☆",5-TRUNC(SUMPRODUCT(D10:F10,{0.5,0.3,0.2})))</f>
        <v>★★★☆☆</v>
      </c>
      <c r="H10" s="1" t="s">
        <v>27</v>
      </c>
      <c r="I10" s="6" cm="1">
        <f t="array" ref="I10">fn포인트(E10,F10)</f>
        <v>600</v>
      </c>
      <c r="J10" s="7" t="s">
        <v>74</v>
      </c>
      <c r="L10" s="4">
        <v>1</v>
      </c>
      <c r="M10" s="5">
        <v>2</v>
      </c>
      <c r="N10" s="1">
        <v>2</v>
      </c>
    </row>
    <row r="11" spans="1:15" x14ac:dyDescent="0.3">
      <c r="A11" s="1" t="s">
        <v>47</v>
      </c>
      <c r="B11" s="1" t="s">
        <v>48</v>
      </c>
      <c r="C11" s="1" t="str">
        <f t="shared" si="0"/>
        <v>천애향대과</v>
      </c>
      <c r="D11" s="1">
        <v>5</v>
      </c>
      <c r="E11" s="1">
        <v>3</v>
      </c>
      <c r="F11" s="1">
        <v>4</v>
      </c>
      <c r="G11" s="1" t="str">
        <f>REPT("★",TRUNC(SUMPRODUCT(D11:F11,{0.5,0.3,0.2})))&amp;REPT("☆",5-TRUNC(SUMPRODUCT(D11:F11,{0.5,0.3,0.2})))</f>
        <v>★★★★☆</v>
      </c>
      <c r="H11" s="1" t="s">
        <v>19</v>
      </c>
      <c r="I11" s="6" cm="1">
        <f t="array" ref="I11">fn포인트(E11,F11)</f>
        <v>600</v>
      </c>
      <c r="J11" s="7" t="s">
        <v>28</v>
      </c>
      <c r="L11" s="4">
        <v>2</v>
      </c>
      <c r="M11" s="5">
        <v>3</v>
      </c>
      <c r="N11" s="1">
        <v>4</v>
      </c>
    </row>
    <row r="12" spans="1:15" x14ac:dyDescent="0.3">
      <c r="A12" s="1" t="s">
        <v>49</v>
      </c>
      <c r="B12" s="1" t="s">
        <v>48</v>
      </c>
      <c r="C12" s="1" t="str">
        <f t="shared" si="0"/>
        <v>천애향대과</v>
      </c>
      <c r="D12" s="1">
        <v>2</v>
      </c>
      <c r="E12" s="1">
        <v>3</v>
      </c>
      <c r="F12" s="1">
        <v>4</v>
      </c>
      <c r="G12" s="1" t="str">
        <f>REPT("★",TRUNC(SUMPRODUCT(D12:F12,{0.5,0.3,0.2})))&amp;REPT("☆",5-TRUNC(SUMPRODUCT(D12:F12,{0.5,0.3,0.2})))</f>
        <v>★★☆☆☆</v>
      </c>
      <c r="H12" s="1" t="s">
        <v>27</v>
      </c>
      <c r="I12" s="6" cm="1">
        <f t="array" ref="I12">fn포인트(E12,F12)</f>
        <v>600</v>
      </c>
      <c r="J12" s="7" t="s">
        <v>72</v>
      </c>
      <c r="L12" s="4">
        <v>3</v>
      </c>
      <c r="M12" s="5"/>
      <c r="N12" s="1">
        <v>8</v>
      </c>
    </row>
    <row r="13" spans="1:15" x14ac:dyDescent="0.3">
      <c r="A13" s="1" t="s">
        <v>50</v>
      </c>
      <c r="B13" s="1" t="s">
        <v>48</v>
      </c>
      <c r="C13" s="1" t="str">
        <f t="shared" si="0"/>
        <v>천애향대과</v>
      </c>
      <c r="D13" s="1">
        <v>1</v>
      </c>
      <c r="E13" s="1">
        <v>5</v>
      </c>
      <c r="F13" s="1">
        <v>4</v>
      </c>
      <c r="G13" s="1" t="str">
        <f>REPT("★",TRUNC(SUMPRODUCT(D13:F13,{0.5,0.3,0.2})))&amp;REPT("☆",5-TRUNC(SUMPRODUCT(D13:F13,{0.5,0.3,0.2})))</f>
        <v>★★☆☆☆</v>
      </c>
      <c r="H13" s="1" t="s">
        <v>19</v>
      </c>
      <c r="I13" s="6" cm="1">
        <f t="array" ref="I13">fn포인트(E13,F13)</f>
        <v>800</v>
      </c>
      <c r="J13" s="7" t="s">
        <v>41</v>
      </c>
    </row>
    <row r="14" spans="1:15" x14ac:dyDescent="0.3">
      <c r="A14" s="1" t="s">
        <v>51</v>
      </c>
      <c r="B14" s="1" t="s">
        <v>52</v>
      </c>
      <c r="C14" s="1" t="str">
        <f t="shared" si="0"/>
        <v>레드향소과</v>
      </c>
      <c r="D14" s="1">
        <v>5</v>
      </c>
      <c r="E14" s="1">
        <v>5</v>
      </c>
      <c r="F14" s="1">
        <v>5</v>
      </c>
      <c r="G14" s="1" t="str">
        <f>REPT("★",TRUNC(SUMPRODUCT(D14:F14,{0.5,0.3,0.2})))&amp;REPT("☆",5-TRUNC(SUMPRODUCT(D14:F14,{0.5,0.3,0.2})))</f>
        <v>★★★★★</v>
      </c>
      <c r="H14" s="1" t="s">
        <v>27</v>
      </c>
      <c r="I14" s="6" cm="1">
        <f t="array" ref="I14">fn포인트(E14,F14)</f>
        <v>1000</v>
      </c>
      <c r="J14" s="1" t="s">
        <v>28</v>
      </c>
      <c r="L14" t="s">
        <v>2</v>
      </c>
    </row>
    <row r="15" spans="1:15" x14ac:dyDescent="0.3">
      <c r="A15" s="1" t="s">
        <v>53</v>
      </c>
      <c r="B15" s="1" t="s">
        <v>54</v>
      </c>
      <c r="C15" s="1" t="str">
        <f t="shared" si="0"/>
        <v>감귤중과</v>
      </c>
      <c r="D15" s="1">
        <v>2</v>
      </c>
      <c r="E15" s="1">
        <v>3</v>
      </c>
      <c r="F15" s="1">
        <v>2</v>
      </c>
      <c r="G15" s="1" t="str">
        <f>REPT("★",TRUNC(SUMPRODUCT(D15:F15,{0.5,0.3,0.2})))&amp;REPT("☆",5-TRUNC(SUMPRODUCT(D15:F15,{0.5,0.3,0.2})))</f>
        <v>★★☆☆☆</v>
      </c>
      <c r="H15" s="1" t="s">
        <v>19</v>
      </c>
      <c r="I15" s="6" cm="1">
        <f t="array" ref="I15">fn포인트(E15,F15)</f>
        <v>300</v>
      </c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3">
      <c r="A16" s="1" t="s">
        <v>57</v>
      </c>
      <c r="B16" s="1" t="s">
        <v>48</v>
      </c>
      <c r="C16" s="1" t="str">
        <f t="shared" si="0"/>
        <v>천애향대과</v>
      </c>
      <c r="D16" s="1">
        <v>4</v>
      </c>
      <c r="E16" s="1">
        <v>2</v>
      </c>
      <c r="F16" s="1">
        <v>1</v>
      </c>
      <c r="G16" s="1" t="str">
        <f>REPT("★",TRUNC(SUMPRODUCT(D16:F16,{0.5,0.3,0.2})))&amp;REPT("☆",5-TRUNC(SUMPRODUCT(D16:F16,{0.5,0.3,0.2})))</f>
        <v>★★☆☆☆</v>
      </c>
      <c r="H16" s="1" t="s">
        <v>27</v>
      </c>
      <c r="I16" s="6" cm="1">
        <f t="array" ref="I16">fn포인트(E16,F16)</f>
        <v>300</v>
      </c>
      <c r="J16" s="1" t="s">
        <v>73</v>
      </c>
      <c r="L16" s="1" t="s">
        <v>19</v>
      </c>
      <c r="M16" s="1" t="str">
        <f t="array" ref="M16">_xlfn.CONCAT(SUM(IF(($H$3:$H$29=$L16)*(LEFT($J$3:$J$29,2)=M$15),1)),"/",COUNTA($H$3:$H$29))</f>
        <v>6/27</v>
      </c>
      <c r="N16" s="1" t="str">
        <f t="array" ref="N16">_xlfn.CONCAT(SUM(IF(($H$3:$H$29=$L16)*(LEFT($J$3:$J$29,2)=N$15),1)),"/",COUNTA($H$3:$H$29))</f>
        <v>6/27</v>
      </c>
    </row>
    <row r="17" spans="1:14" x14ac:dyDescent="0.3">
      <c r="A17" s="1" t="s">
        <v>58</v>
      </c>
      <c r="B17" s="1" t="s">
        <v>43</v>
      </c>
      <c r="C17" s="1" t="str">
        <f t="shared" si="0"/>
        <v>천애향소과</v>
      </c>
      <c r="D17" s="1">
        <v>3</v>
      </c>
      <c r="E17" s="1">
        <v>1</v>
      </c>
      <c r="F17" s="1">
        <v>1</v>
      </c>
      <c r="G17" s="1" t="str">
        <f>REPT("★",TRUNC(SUMPRODUCT(D17:F17,{0.5,0.3,0.2})))&amp;REPT("☆",5-TRUNC(SUMPRODUCT(D17:F17,{0.5,0.3,0.2})))</f>
        <v>★★☆☆☆</v>
      </c>
      <c r="H17" s="1" t="s">
        <v>19</v>
      </c>
      <c r="I17" s="6" cm="1">
        <f t="array" ref="I17">fn포인트(E17,F17)</f>
        <v>0</v>
      </c>
      <c r="J17" s="1" t="s">
        <v>28</v>
      </c>
      <c r="L17" s="1" t="s">
        <v>27</v>
      </c>
      <c r="M17" s="1" t="str">
        <f t="array" ref="M17">_xlfn.CONCAT(SUM(IF(($H$3:$H$29=$L17)*(LEFT($J$3:$J$29,2)=M$15),1)),"/",COUNTA($H$3:$H$29))</f>
        <v>7/27</v>
      </c>
      <c r="N17" s="1" t="str">
        <f t="array" ref="N17">_xlfn.CONCAT(SUM(IF(($H$3:$H$29=$L17)*(LEFT($J$3:$J$29,2)=N$15),1)),"/",COUNTA($H$3:$H$29))</f>
        <v>8/27</v>
      </c>
    </row>
    <row r="18" spans="1:14" x14ac:dyDescent="0.3">
      <c r="A18" s="1" t="s">
        <v>59</v>
      </c>
      <c r="B18" s="1" t="s">
        <v>40</v>
      </c>
      <c r="C18" s="1" t="str">
        <f t="shared" si="0"/>
        <v>감귤소과</v>
      </c>
      <c r="D18" s="1">
        <v>2</v>
      </c>
      <c r="E18" s="1">
        <v>4</v>
      </c>
      <c r="F18" s="1">
        <v>2</v>
      </c>
      <c r="G18" s="1" t="str">
        <f>REPT("★",TRUNC(SUMPRODUCT(D18:F18,{0.5,0.3,0.2})))&amp;REPT("☆",5-TRUNC(SUMPRODUCT(D18:F18,{0.5,0.3,0.2})))</f>
        <v>★★☆☆☆</v>
      </c>
      <c r="H18" s="1" t="s">
        <v>27</v>
      </c>
      <c r="I18" s="6" cm="1">
        <f t="array" ref="I18">fn포인트(E18,F18)</f>
        <v>600</v>
      </c>
      <c r="J18" s="1" t="s">
        <v>72</v>
      </c>
    </row>
    <row r="19" spans="1:14" x14ac:dyDescent="0.3">
      <c r="A19" s="1" t="s">
        <v>60</v>
      </c>
      <c r="B19" s="1" t="s">
        <v>43</v>
      </c>
      <c r="C19" s="1" t="str">
        <f t="shared" si="0"/>
        <v>천애향소과</v>
      </c>
      <c r="D19" s="1">
        <v>3</v>
      </c>
      <c r="E19" s="1">
        <v>5</v>
      </c>
      <c r="F19" s="1">
        <v>5</v>
      </c>
      <c r="G19" s="1" t="str">
        <f>REPT("★",TRUNC(SUMPRODUCT(D19:F19,{0.5,0.3,0.2})))&amp;REPT("☆",5-TRUNC(SUMPRODUCT(D19:F19,{0.5,0.3,0.2})))</f>
        <v>★★★★☆</v>
      </c>
      <c r="H19" s="1" t="s">
        <v>27</v>
      </c>
      <c r="I19" s="6" cm="1">
        <f t="array" ref="I19">fn포인트(E19,F19)</f>
        <v>1000</v>
      </c>
      <c r="J19" s="1" t="s">
        <v>41</v>
      </c>
    </row>
    <row r="20" spans="1:14" x14ac:dyDescent="0.3">
      <c r="A20" s="1" t="s">
        <v>61</v>
      </c>
      <c r="B20" s="1" t="s">
        <v>43</v>
      </c>
      <c r="C20" s="1" t="str">
        <f t="shared" si="0"/>
        <v>천애향소과</v>
      </c>
      <c r="D20" s="1">
        <v>1</v>
      </c>
      <c r="E20" s="1">
        <v>1</v>
      </c>
      <c r="F20" s="1">
        <v>3</v>
      </c>
      <c r="G20" s="1" t="str">
        <f>REPT("★",TRUNC(SUMPRODUCT(D20:F20,{0.5,0.3,0.2})))&amp;REPT("☆",5-TRUNC(SUMPRODUCT(D20:F20,{0.5,0.3,0.2})))</f>
        <v>★☆☆☆☆</v>
      </c>
      <c r="H20" s="1" t="s">
        <v>19</v>
      </c>
      <c r="I20" s="6" cm="1">
        <f t="array" ref="I20">fn포인트(E20,F20)</f>
        <v>300</v>
      </c>
      <c r="J20" s="1" t="s">
        <v>28</v>
      </c>
    </row>
    <row r="21" spans="1:14" x14ac:dyDescent="0.3">
      <c r="A21" s="1" t="s">
        <v>62</v>
      </c>
      <c r="B21" s="1" t="s">
        <v>48</v>
      </c>
      <c r="C21" s="1" t="str">
        <f t="shared" si="0"/>
        <v>천애향대과</v>
      </c>
      <c r="D21" s="1">
        <v>4</v>
      </c>
      <c r="E21" s="1">
        <v>4</v>
      </c>
      <c r="F21" s="1">
        <v>4</v>
      </c>
      <c r="G21" s="1" t="str">
        <f>REPT("★",TRUNC(SUMPRODUCT(D21:F21,{0.5,0.3,0.2})))&amp;REPT("☆",5-TRUNC(SUMPRODUCT(D21:F21,{0.5,0.3,0.2})))</f>
        <v>★★★★☆</v>
      </c>
      <c r="H21" s="1" t="s">
        <v>27</v>
      </c>
      <c r="I21" s="6" cm="1">
        <f t="array" ref="I21">fn포인트(E21,F21)</f>
        <v>800</v>
      </c>
      <c r="J21" s="1" t="s">
        <v>72</v>
      </c>
    </row>
    <row r="22" spans="1:14" x14ac:dyDescent="0.3">
      <c r="A22" s="1" t="s">
        <v>63</v>
      </c>
      <c r="B22" s="1" t="s">
        <v>54</v>
      </c>
      <c r="C22" s="1" t="str">
        <f t="shared" si="0"/>
        <v>감귤중과</v>
      </c>
      <c r="D22" s="1">
        <v>3</v>
      </c>
      <c r="E22" s="1">
        <v>5</v>
      </c>
      <c r="F22" s="1">
        <v>1</v>
      </c>
      <c r="G22" s="1" t="str">
        <f>REPT("★",TRUNC(SUMPRODUCT(D22:F22,{0.5,0.3,0.2})))&amp;REPT("☆",5-TRUNC(SUMPRODUCT(D22:F22,{0.5,0.3,0.2})))</f>
        <v>★★★☆☆</v>
      </c>
      <c r="H22" s="1" t="s">
        <v>19</v>
      </c>
      <c r="I22" s="6" cm="1">
        <f t="array" ref="I22">fn포인트(E22,F22)</f>
        <v>600</v>
      </c>
      <c r="J22" s="1" t="s">
        <v>73</v>
      </c>
    </row>
    <row r="23" spans="1:14" x14ac:dyDescent="0.3">
      <c r="A23" s="1" t="s">
        <v>64</v>
      </c>
      <c r="B23" s="1" t="s">
        <v>65</v>
      </c>
      <c r="C23" s="1" t="str">
        <f t="shared" si="0"/>
        <v>감귤대과</v>
      </c>
      <c r="D23" s="1">
        <v>1</v>
      </c>
      <c r="E23" s="1">
        <v>5</v>
      </c>
      <c r="F23" s="1">
        <v>4</v>
      </c>
      <c r="G23" s="1" t="str">
        <f>REPT("★",TRUNC(SUMPRODUCT(D23:F23,{0.5,0.3,0.2})))&amp;REPT("☆",5-TRUNC(SUMPRODUCT(D23:F23,{0.5,0.3,0.2})))</f>
        <v>★★☆☆☆</v>
      </c>
      <c r="H23" s="1" t="s">
        <v>27</v>
      </c>
      <c r="I23" s="6" cm="1">
        <f t="array" ref="I23">fn포인트(E23,F23)</f>
        <v>800</v>
      </c>
      <c r="J23" s="1" t="s">
        <v>28</v>
      </c>
    </row>
    <row r="24" spans="1:14" x14ac:dyDescent="0.3">
      <c r="A24" s="1" t="s">
        <v>66</v>
      </c>
      <c r="B24" s="1" t="s">
        <v>26</v>
      </c>
      <c r="C24" s="1" t="str">
        <f t="shared" si="0"/>
        <v>레드향대과</v>
      </c>
      <c r="D24" s="1">
        <v>5</v>
      </c>
      <c r="E24" s="1">
        <v>3</v>
      </c>
      <c r="F24" s="1">
        <v>4</v>
      </c>
      <c r="G24" s="1" t="str">
        <f>REPT("★",TRUNC(SUMPRODUCT(D24:F24,{0.5,0.3,0.2})))&amp;REPT("☆",5-TRUNC(SUMPRODUCT(D24:F24,{0.5,0.3,0.2})))</f>
        <v>★★★★☆</v>
      </c>
      <c r="H24" s="1" t="s">
        <v>19</v>
      </c>
      <c r="I24" s="6" cm="1">
        <f t="array" ref="I24">fn포인트(E24,F24)</f>
        <v>600</v>
      </c>
      <c r="J24" s="1" t="s">
        <v>72</v>
      </c>
    </row>
    <row r="25" spans="1:14" x14ac:dyDescent="0.3">
      <c r="A25" s="1" t="s">
        <v>67</v>
      </c>
      <c r="B25" s="1" t="s">
        <v>40</v>
      </c>
      <c r="C25" s="1" t="str">
        <f t="shared" si="0"/>
        <v>감귤소과</v>
      </c>
      <c r="D25" s="1">
        <v>3</v>
      </c>
      <c r="E25" s="1">
        <v>5</v>
      </c>
      <c r="F25" s="1">
        <v>3</v>
      </c>
      <c r="G25" s="1" t="str">
        <f>REPT("★",TRUNC(SUMPRODUCT(D25:F25,{0.5,0.3,0.2})))&amp;REPT("☆",5-TRUNC(SUMPRODUCT(D25:F25,{0.5,0.3,0.2})))</f>
        <v>★★★☆☆</v>
      </c>
      <c r="H25" s="1" t="s">
        <v>27</v>
      </c>
      <c r="I25" s="6" cm="1">
        <f t="array" ref="I25">fn포인트(E25,F25)</f>
        <v>800</v>
      </c>
      <c r="J25" s="1" t="s">
        <v>41</v>
      </c>
    </row>
    <row r="26" spans="1:14" x14ac:dyDescent="0.3">
      <c r="A26" s="1" t="s">
        <v>68</v>
      </c>
      <c r="B26" s="1" t="s">
        <v>65</v>
      </c>
      <c r="C26" s="1" t="str">
        <f t="shared" si="0"/>
        <v>감귤대과</v>
      </c>
      <c r="D26" s="1">
        <v>4</v>
      </c>
      <c r="E26" s="1">
        <v>1</v>
      </c>
      <c r="F26" s="1">
        <v>2</v>
      </c>
      <c r="G26" s="1" t="str">
        <f>REPT("★",TRUNC(SUMPRODUCT(D26:F26,{0.5,0.3,0.2})))&amp;REPT("☆",5-TRUNC(SUMPRODUCT(D26:F26,{0.5,0.3,0.2})))</f>
        <v>★★☆☆☆</v>
      </c>
      <c r="H26" s="1" t="s">
        <v>27</v>
      </c>
      <c r="I26" s="6" cm="1">
        <f t="array" ref="I26">fn포인트(E26,F26)</f>
        <v>300</v>
      </c>
      <c r="J26" s="1" t="s">
        <v>28</v>
      </c>
    </row>
    <row r="27" spans="1:14" x14ac:dyDescent="0.3">
      <c r="A27" s="1" t="s">
        <v>69</v>
      </c>
      <c r="B27" s="1" t="s">
        <v>52</v>
      </c>
      <c r="C27" s="1" t="str">
        <f t="shared" si="0"/>
        <v>레드향소과</v>
      </c>
      <c r="D27" s="1">
        <v>4</v>
      </c>
      <c r="E27" s="1">
        <v>4</v>
      </c>
      <c r="F27" s="1">
        <v>4</v>
      </c>
      <c r="G27" s="1" t="str">
        <f>REPT("★",TRUNC(SUMPRODUCT(D27:F27,{0.5,0.3,0.2})))&amp;REPT("☆",5-TRUNC(SUMPRODUCT(D27:F27,{0.5,0.3,0.2})))</f>
        <v>★★★★☆</v>
      </c>
      <c r="H27" s="1" t="s">
        <v>19</v>
      </c>
      <c r="I27" s="6" cm="1">
        <f t="array" ref="I27">fn포인트(E27,F27)</f>
        <v>800</v>
      </c>
      <c r="J27" s="1" t="s">
        <v>72</v>
      </c>
    </row>
    <row r="28" spans="1:14" x14ac:dyDescent="0.3">
      <c r="A28" s="1" t="s">
        <v>70</v>
      </c>
      <c r="B28" s="1" t="s">
        <v>48</v>
      </c>
      <c r="C28" s="1" t="str">
        <f t="shared" si="0"/>
        <v>천애향대과</v>
      </c>
      <c r="D28" s="1">
        <v>3</v>
      </c>
      <c r="E28" s="1">
        <v>1</v>
      </c>
      <c r="F28" s="1">
        <v>3</v>
      </c>
      <c r="G28" s="1" t="str">
        <f>REPT("★",TRUNC(SUMPRODUCT(D28:F28,{0.5,0.3,0.2})))&amp;REPT("☆",5-TRUNC(SUMPRODUCT(D28:F28,{0.5,0.3,0.2})))</f>
        <v>★★☆☆☆</v>
      </c>
      <c r="H28" s="1" t="s">
        <v>27</v>
      </c>
      <c r="I28" s="6" cm="1">
        <f t="array" ref="I28">fn포인트(E28,F28)</f>
        <v>300</v>
      </c>
      <c r="J28" s="1" t="s">
        <v>73</v>
      </c>
    </row>
    <row r="29" spans="1:14" x14ac:dyDescent="0.3">
      <c r="A29" s="1" t="s">
        <v>71</v>
      </c>
      <c r="B29" s="1" t="s">
        <v>54</v>
      </c>
      <c r="C29" s="1" t="str">
        <f t="shared" si="0"/>
        <v>감귤중과</v>
      </c>
      <c r="D29" s="1">
        <v>5</v>
      </c>
      <c r="E29" s="1">
        <v>4</v>
      </c>
      <c r="F29" s="1">
        <v>5</v>
      </c>
      <c r="G29" s="1" t="str">
        <f>REPT("★",TRUNC(SUMPRODUCT(D29:F29,{0.5,0.3,0.2})))&amp;REPT("☆",5-TRUNC(SUMPRODUCT(D29:F29,{0.5,0.3,0.2})))</f>
        <v>★★★★☆</v>
      </c>
      <c r="H29" s="1" t="s">
        <v>27</v>
      </c>
      <c r="I29" s="6" cm="1">
        <f t="array" ref="I29">fn포인트(E29,F29)</f>
        <v>800</v>
      </c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7B453-94B0-4CFC-BFD0-D822A24092E2}">
  <sheetPr codeName="Sheet5"/>
  <dimension ref="A1:D15"/>
  <sheetViews>
    <sheetView tabSelected="1" workbookViewId="0"/>
  </sheetViews>
  <sheetFormatPr defaultRowHeight="16.5" x14ac:dyDescent="0.3"/>
  <cols>
    <col min="1" max="1" width="11" bestFit="1" customWidth="1"/>
    <col min="2" max="2" width="11.25" bestFit="1" customWidth="1"/>
    <col min="3" max="3" width="9.375" bestFit="1" customWidth="1"/>
    <col min="4" max="4" width="9.125" bestFit="1" customWidth="1"/>
  </cols>
  <sheetData>
    <row r="1" spans="1:4" x14ac:dyDescent="0.3">
      <c r="A1" t="s">
        <v>168</v>
      </c>
      <c r="B1" t="s">
        <v>169</v>
      </c>
      <c r="C1" t="s">
        <v>170</v>
      </c>
      <c r="D1" t="s">
        <v>171</v>
      </c>
    </row>
    <row r="2" spans="1:4" x14ac:dyDescent="0.3">
      <c r="A2" t="s">
        <v>89</v>
      </c>
      <c r="B2">
        <v>3</v>
      </c>
      <c r="C2">
        <v>0</v>
      </c>
      <c r="D2" t="s">
        <v>173</v>
      </c>
    </row>
    <row r="3" spans="1:4" x14ac:dyDescent="0.3">
      <c r="A3" t="s">
        <v>88</v>
      </c>
      <c r="B3">
        <v>5</v>
      </c>
      <c r="C3">
        <v>800</v>
      </c>
      <c r="D3" t="s">
        <v>173</v>
      </c>
    </row>
    <row r="4" spans="1:4" x14ac:dyDescent="0.3">
      <c r="A4" t="s">
        <v>88</v>
      </c>
      <c r="B4">
        <v>1</v>
      </c>
      <c r="C4">
        <v>300</v>
      </c>
      <c r="D4" t="s">
        <v>173</v>
      </c>
    </row>
    <row r="5" spans="1:4" x14ac:dyDescent="0.3">
      <c r="A5" t="s">
        <v>88</v>
      </c>
      <c r="B5">
        <v>4</v>
      </c>
      <c r="C5">
        <v>300</v>
      </c>
      <c r="D5" t="s">
        <v>173</v>
      </c>
    </row>
    <row r="6" spans="1:4" x14ac:dyDescent="0.3">
      <c r="A6" t="s">
        <v>83</v>
      </c>
      <c r="B6">
        <v>5</v>
      </c>
      <c r="C6">
        <v>600</v>
      </c>
      <c r="D6" t="s">
        <v>173</v>
      </c>
    </row>
    <row r="7" spans="1:4" x14ac:dyDescent="0.3">
      <c r="A7" t="s">
        <v>83</v>
      </c>
      <c r="B7">
        <v>1</v>
      </c>
      <c r="C7">
        <v>600</v>
      </c>
      <c r="D7" t="s">
        <v>173</v>
      </c>
    </row>
    <row r="8" spans="1:4" x14ac:dyDescent="0.3">
      <c r="A8" t="s">
        <v>78</v>
      </c>
      <c r="B8">
        <v>3</v>
      </c>
      <c r="C8">
        <v>600</v>
      </c>
      <c r="D8" t="s">
        <v>173</v>
      </c>
    </row>
    <row r="9" spans="1:4" x14ac:dyDescent="0.3">
      <c r="A9" t="s">
        <v>86</v>
      </c>
      <c r="B9">
        <v>5</v>
      </c>
      <c r="C9">
        <v>600</v>
      </c>
      <c r="D9" t="s">
        <v>173</v>
      </c>
    </row>
    <row r="10" spans="1:4" x14ac:dyDescent="0.3">
      <c r="A10" t="s">
        <v>85</v>
      </c>
      <c r="B10">
        <v>3</v>
      </c>
      <c r="C10">
        <v>300</v>
      </c>
      <c r="D10" t="s">
        <v>173</v>
      </c>
    </row>
    <row r="11" spans="1:4" x14ac:dyDescent="0.3">
      <c r="A11" t="s">
        <v>85</v>
      </c>
      <c r="B11">
        <v>4</v>
      </c>
      <c r="C11">
        <v>300</v>
      </c>
      <c r="D11" t="s">
        <v>173</v>
      </c>
    </row>
    <row r="12" spans="1:4" x14ac:dyDescent="0.3">
      <c r="A12" t="s">
        <v>85</v>
      </c>
      <c r="B12">
        <v>1</v>
      </c>
      <c r="C12">
        <v>800</v>
      </c>
      <c r="D12" t="s">
        <v>173</v>
      </c>
    </row>
    <row r="13" spans="1:4" x14ac:dyDescent="0.3">
      <c r="A13" t="s">
        <v>85</v>
      </c>
      <c r="B13">
        <v>4</v>
      </c>
      <c r="C13">
        <v>600</v>
      </c>
      <c r="D13" t="s">
        <v>173</v>
      </c>
    </row>
    <row r="14" spans="1:4" x14ac:dyDescent="0.3">
      <c r="A14" t="s">
        <v>81</v>
      </c>
      <c r="B14">
        <v>2</v>
      </c>
      <c r="C14">
        <v>800</v>
      </c>
      <c r="D14" t="s">
        <v>173</v>
      </c>
    </row>
    <row r="15" spans="1:4" x14ac:dyDescent="0.3">
      <c r="A15" t="s">
        <v>81</v>
      </c>
      <c r="B15">
        <v>5</v>
      </c>
      <c r="C15">
        <v>1000</v>
      </c>
      <c r="D15" t="s">
        <v>173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workbookViewId="0"/>
  </sheetViews>
  <sheetFormatPr defaultRowHeight="16.5" x14ac:dyDescent="0.3"/>
  <cols>
    <col min="1" max="1" width="15.5" bestFit="1" customWidth="1"/>
    <col min="2" max="2" width="11" bestFit="1" customWidth="1"/>
    <col min="3" max="3" width="15.25" bestFit="1" customWidth="1"/>
    <col min="4" max="4" width="13.125" bestFit="1" customWidth="1"/>
  </cols>
  <sheetData>
    <row r="2" spans="1:4" x14ac:dyDescent="0.3">
      <c r="A2" s="26" t="s">
        <v>171</v>
      </c>
      <c r="B2" s="26" t="s">
        <v>168</v>
      </c>
      <c r="C2" t="s">
        <v>175</v>
      </c>
      <c r="D2" t="s">
        <v>176</v>
      </c>
    </row>
    <row r="3" spans="1:4" x14ac:dyDescent="0.3">
      <c r="A3" t="s">
        <v>173</v>
      </c>
      <c r="D3" s="27"/>
    </row>
    <row r="4" spans="1:4" x14ac:dyDescent="0.3">
      <c r="B4" t="s">
        <v>88</v>
      </c>
      <c r="C4">
        <v>10</v>
      </c>
      <c r="D4" s="27">
        <v>1400</v>
      </c>
    </row>
    <row r="5" spans="1:4" x14ac:dyDescent="0.3">
      <c r="B5" t="s">
        <v>83</v>
      </c>
      <c r="C5">
        <v>6</v>
      </c>
      <c r="D5" s="27">
        <v>1200</v>
      </c>
    </row>
    <row r="6" spans="1:4" x14ac:dyDescent="0.3">
      <c r="B6" t="s">
        <v>86</v>
      </c>
      <c r="C6">
        <v>5</v>
      </c>
      <c r="D6" s="27">
        <v>600</v>
      </c>
    </row>
    <row r="7" spans="1:4" x14ac:dyDescent="0.3">
      <c r="B7" t="s">
        <v>85</v>
      </c>
      <c r="C7">
        <v>12</v>
      </c>
      <c r="D7" s="27">
        <v>2000</v>
      </c>
    </row>
    <row r="8" spans="1:4" x14ac:dyDescent="0.3">
      <c r="B8" t="s">
        <v>81</v>
      </c>
      <c r="C8">
        <v>7</v>
      </c>
      <c r="D8" s="27">
        <v>1800</v>
      </c>
    </row>
    <row r="9" spans="1:4" x14ac:dyDescent="0.3">
      <c r="A9" t="s">
        <v>177</v>
      </c>
      <c r="C9">
        <v>40</v>
      </c>
      <c r="D9" s="27">
        <v>7000</v>
      </c>
    </row>
    <row r="10" spans="1:4" x14ac:dyDescent="0.3">
      <c r="A10" t="s">
        <v>172</v>
      </c>
      <c r="D10" s="27"/>
    </row>
    <row r="11" spans="1:4" x14ac:dyDescent="0.3">
      <c r="B11" t="s">
        <v>89</v>
      </c>
      <c r="C11">
        <v>4</v>
      </c>
      <c r="D11" s="27">
        <v>800</v>
      </c>
    </row>
    <row r="12" spans="1:4" x14ac:dyDescent="0.3">
      <c r="B12" t="s">
        <v>76</v>
      </c>
      <c r="C12">
        <v>13</v>
      </c>
      <c r="D12" s="27">
        <v>2300</v>
      </c>
    </row>
    <row r="13" spans="1:4" x14ac:dyDescent="0.3">
      <c r="B13" t="s">
        <v>85</v>
      </c>
      <c r="C13">
        <v>5</v>
      </c>
      <c r="D13" s="27">
        <v>1300</v>
      </c>
    </row>
    <row r="14" spans="1:4" x14ac:dyDescent="0.3">
      <c r="B14" t="s">
        <v>81</v>
      </c>
      <c r="C14">
        <v>9</v>
      </c>
      <c r="D14" s="27">
        <v>1900</v>
      </c>
    </row>
    <row r="15" spans="1:4" x14ac:dyDescent="0.3">
      <c r="B15" t="s">
        <v>82</v>
      </c>
      <c r="C15">
        <v>3</v>
      </c>
      <c r="D15" s="27">
        <v>800</v>
      </c>
    </row>
    <row r="16" spans="1:4" x14ac:dyDescent="0.3">
      <c r="A16" t="s">
        <v>178</v>
      </c>
      <c r="C16">
        <v>34</v>
      </c>
      <c r="D16" s="27">
        <v>7100</v>
      </c>
    </row>
    <row r="17" spans="1:4" x14ac:dyDescent="0.3">
      <c r="A17" t="s">
        <v>174</v>
      </c>
      <c r="C17">
        <v>74</v>
      </c>
      <c r="D17" s="27">
        <v>14100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A3" sqref="A3:A29"/>
    </sheetView>
  </sheetViews>
  <sheetFormatPr defaultRowHeight="16.5" x14ac:dyDescent="0.3"/>
  <cols>
    <col min="1" max="1" width="9" bestFit="1" customWidth="1"/>
    <col min="2" max="2" width="11" bestFit="1" customWidth="1"/>
    <col min="3" max="3" width="8.75" customWidth="1"/>
    <col min="4" max="4" width="5" customWidth="1"/>
    <col min="5" max="5" width="8.875" customWidth="1"/>
    <col min="6" max="6" width="11" bestFit="1" customWidth="1"/>
    <col min="7" max="7" width="8.5" bestFit="1" customWidth="1"/>
  </cols>
  <sheetData>
    <row r="1" spans="1:7" x14ac:dyDescent="0.3">
      <c r="A1" t="s">
        <v>0</v>
      </c>
    </row>
    <row r="2" spans="1:7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3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3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3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3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3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3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3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3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3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3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3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3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3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3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3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3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3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3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3">
      <c r="A22" s="1" t="s">
        <v>64</v>
      </c>
      <c r="B22" s="1" t="s">
        <v>85</v>
      </c>
      <c r="C22" s="1">
        <v>1</v>
      </c>
      <c r="D22" s="1">
        <v>5</v>
      </c>
      <c r="E22" s="1">
        <v>4</v>
      </c>
      <c r="F22" s="1" t="s">
        <v>77</v>
      </c>
      <c r="G22" s="23">
        <v>800</v>
      </c>
    </row>
    <row r="23" spans="1:7" x14ac:dyDescent="0.3">
      <c r="A23" s="1" t="s">
        <v>60</v>
      </c>
      <c r="B23" s="1" t="s">
        <v>85</v>
      </c>
      <c r="C23" s="1">
        <v>3</v>
      </c>
      <c r="D23" s="1">
        <v>5</v>
      </c>
      <c r="E23" s="1">
        <v>5</v>
      </c>
      <c r="F23" s="1" t="s">
        <v>80</v>
      </c>
      <c r="G23" s="23">
        <v>1000</v>
      </c>
    </row>
    <row r="24" spans="1:7" x14ac:dyDescent="0.3">
      <c r="A24" s="1" t="s">
        <v>53</v>
      </c>
      <c r="B24" s="1" t="s">
        <v>85</v>
      </c>
      <c r="C24" s="1">
        <v>2</v>
      </c>
      <c r="D24" s="1">
        <v>3</v>
      </c>
      <c r="E24" s="1">
        <v>2</v>
      </c>
      <c r="F24" s="1" t="s">
        <v>77</v>
      </c>
      <c r="G24" s="23">
        <v>300</v>
      </c>
    </row>
    <row r="25" spans="1:7" x14ac:dyDescent="0.3">
      <c r="A25" s="1" t="s">
        <v>70</v>
      </c>
      <c r="B25" s="1" t="s">
        <v>85</v>
      </c>
      <c r="C25" s="1">
        <v>3</v>
      </c>
      <c r="D25" s="1">
        <v>1</v>
      </c>
      <c r="E25" s="1">
        <v>3</v>
      </c>
      <c r="F25" s="1" t="s">
        <v>77</v>
      </c>
      <c r="G25" s="23">
        <v>300</v>
      </c>
    </row>
    <row r="26" spans="1:7" x14ac:dyDescent="0.3">
      <c r="A26" s="1" t="s">
        <v>68</v>
      </c>
      <c r="B26" s="1" t="s">
        <v>85</v>
      </c>
      <c r="C26" s="1">
        <v>4</v>
      </c>
      <c r="D26" s="1">
        <v>1</v>
      </c>
      <c r="E26" s="1">
        <v>2</v>
      </c>
      <c r="F26" s="1" t="s">
        <v>77</v>
      </c>
      <c r="G26" s="23">
        <v>300</v>
      </c>
    </row>
    <row r="27" spans="1:7" x14ac:dyDescent="0.3">
      <c r="A27" s="1" t="s">
        <v>46</v>
      </c>
      <c r="B27" s="1" t="s">
        <v>85</v>
      </c>
      <c r="C27" s="1">
        <v>4</v>
      </c>
      <c r="D27" s="1">
        <v>4</v>
      </c>
      <c r="E27" s="1">
        <v>3</v>
      </c>
      <c r="F27" s="1" t="s">
        <v>79</v>
      </c>
      <c r="G27" s="23">
        <v>600</v>
      </c>
    </row>
    <row r="28" spans="1:7" x14ac:dyDescent="0.3">
      <c r="A28" s="1" t="s">
        <v>62</v>
      </c>
      <c r="B28" s="1" t="s">
        <v>89</v>
      </c>
      <c r="C28" s="1">
        <v>4</v>
      </c>
      <c r="D28" s="1">
        <v>4</v>
      </c>
      <c r="E28" s="1">
        <v>4</v>
      </c>
      <c r="F28" s="1" t="s">
        <v>80</v>
      </c>
      <c r="G28" s="23">
        <v>800</v>
      </c>
    </row>
    <row r="29" spans="1:7" x14ac:dyDescent="0.3">
      <c r="A29" s="1" t="s">
        <v>58</v>
      </c>
      <c r="B29" s="1" t="s">
        <v>89</v>
      </c>
      <c r="C29" s="1">
        <v>3</v>
      </c>
      <c r="D29" s="1">
        <v>1</v>
      </c>
      <c r="E29" s="1">
        <v>1</v>
      </c>
      <c r="F29" s="1" t="s">
        <v>77</v>
      </c>
      <c r="G29" s="23">
        <v>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천애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." promptTitle="중복 제한" prompt="동일한 번호는 입력할 수 없습니다." sqref="A3:A29" xr:uid="{403596C5-EA85-4FBF-A868-1FBD3D5D7FA4}">
      <formula1>COUNTIF($A$3:$A$29,$A3)=1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/>
  </sheetViews>
  <sheetFormatPr defaultRowHeight="16.5" x14ac:dyDescent="0.3"/>
  <cols>
    <col min="2" max="2" width="11.75" bestFit="1" customWidth="1"/>
    <col min="3" max="3" width="9.875" customWidth="1"/>
    <col min="4" max="4" width="6.25" customWidth="1"/>
    <col min="7" max="7" width="3.125" customWidth="1"/>
    <col min="8" max="8" width="10.5" customWidth="1"/>
  </cols>
  <sheetData>
    <row r="1" spans="1:6" x14ac:dyDescent="0.3">
      <c r="A1" t="s">
        <v>0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28">
        <v>1</v>
      </c>
    </row>
    <row r="4" spans="1:6" x14ac:dyDescent="0.3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28">
        <v>0</v>
      </c>
    </row>
    <row r="5" spans="1:6" x14ac:dyDescent="0.3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28">
        <v>1</v>
      </c>
    </row>
    <row r="6" spans="1:6" x14ac:dyDescent="0.3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28">
        <v>0</v>
      </c>
    </row>
    <row r="7" spans="1:6" x14ac:dyDescent="0.3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28" t="s">
        <v>165</v>
      </c>
    </row>
    <row r="8" spans="1:6" x14ac:dyDescent="0.3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28">
        <v>0</v>
      </c>
    </row>
    <row r="9" spans="1:6" x14ac:dyDescent="0.3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28">
        <v>1</v>
      </c>
    </row>
    <row r="10" spans="1:6" x14ac:dyDescent="0.3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28" t="s">
        <v>165</v>
      </c>
    </row>
    <row r="11" spans="1:6" x14ac:dyDescent="0.3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28">
        <v>1</v>
      </c>
    </row>
    <row r="12" spans="1:6" x14ac:dyDescent="0.3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28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>
      <selection activeCell="M19" sqref="M19"/>
    </sheetView>
  </sheetViews>
  <sheetFormatPr defaultRowHeight="16.5" x14ac:dyDescent="0.3"/>
  <cols>
    <col min="2" max="2" width="11.5" customWidth="1"/>
    <col min="3" max="6" width="8.25" customWidth="1"/>
  </cols>
  <sheetData>
    <row r="1" spans="1:6" x14ac:dyDescent="0.3">
      <c r="A1" t="s">
        <v>155</v>
      </c>
    </row>
    <row r="2" spans="1:6" x14ac:dyDescent="0.3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3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3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3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3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3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3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3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3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3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/>
  </sheetViews>
  <sheetFormatPr defaultRowHeight="16.5" x14ac:dyDescent="0.3"/>
  <cols>
    <col min="7" max="7" width="2.75" customWidth="1"/>
  </cols>
  <sheetData>
    <row r="2" spans="1:8" x14ac:dyDescent="0.3">
      <c r="A2" t="s">
        <v>161</v>
      </c>
      <c r="B2" s="24"/>
    </row>
    <row r="3" spans="1:8" x14ac:dyDescent="0.3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3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3">
      <c r="A5" s="2"/>
      <c r="B5" s="2"/>
      <c r="C5" s="2"/>
      <c r="D5" s="2"/>
      <c r="E5" s="2"/>
      <c r="F5" s="2"/>
      <c r="H5" s="1" t="s">
        <v>159</v>
      </c>
    </row>
    <row r="6" spans="1:8" x14ac:dyDescent="0.3">
      <c r="A6" s="2"/>
      <c r="B6" s="2"/>
      <c r="C6" s="2"/>
      <c r="D6" s="2"/>
      <c r="E6" s="2"/>
      <c r="F6" s="2"/>
      <c r="H6" s="1" t="s">
        <v>160</v>
      </c>
    </row>
    <row r="7" spans="1:8" x14ac:dyDescent="0.3">
      <c r="A7" s="2"/>
      <c r="B7" s="2"/>
      <c r="C7" s="2"/>
      <c r="D7" s="2"/>
      <c r="E7" s="2"/>
      <c r="F7" s="2"/>
      <c r="H7" s="1" t="s">
        <v>157</v>
      </c>
    </row>
    <row r="8" spans="1:8" x14ac:dyDescent="0.3">
      <c r="A8" s="2"/>
      <c r="B8" s="2"/>
      <c r="C8" s="2"/>
      <c r="D8" s="2"/>
      <c r="E8" s="2"/>
      <c r="F8" s="2"/>
    </row>
    <row r="9" spans="1:8" x14ac:dyDescent="0.3">
      <c r="A9" s="2"/>
      <c r="B9" s="2"/>
      <c r="C9" s="2"/>
      <c r="D9" s="2"/>
      <c r="E9" s="2"/>
      <c r="F9" s="2"/>
    </row>
    <row r="10" spans="1:8" x14ac:dyDescent="0.3">
      <c r="A10" s="2"/>
      <c r="B10" s="2"/>
      <c r="C10" s="2"/>
      <c r="D10" s="2"/>
      <c r="E10" s="2"/>
      <c r="F10" s="2"/>
    </row>
    <row r="11" spans="1:8" x14ac:dyDescent="0.3">
      <c r="A11" s="2"/>
      <c r="B11" s="2"/>
      <c r="C11" s="2"/>
      <c r="D11" s="2"/>
      <c r="E11" s="2"/>
      <c r="F11" s="2"/>
    </row>
    <row r="12" spans="1:8" x14ac:dyDescent="0.3">
      <c r="A12" s="2"/>
      <c r="B12" s="2"/>
      <c r="C12" s="2"/>
      <c r="D12" s="2"/>
      <c r="E12" s="2"/>
      <c r="F12" s="2"/>
    </row>
    <row r="13" spans="1:8" x14ac:dyDescent="0.3">
      <c r="A13" s="2"/>
      <c r="B13" s="2"/>
      <c r="C13" s="2"/>
      <c r="D13" s="2"/>
      <c r="E13" s="2"/>
      <c r="F13" s="2"/>
    </row>
    <row r="14" spans="1:8" x14ac:dyDescent="0.3">
      <c r="A14" s="2"/>
      <c r="B14" s="2"/>
      <c r="C14" s="2"/>
      <c r="D14" s="2"/>
      <c r="E14" s="2"/>
      <c r="F14" s="2"/>
    </row>
    <row r="15" spans="1:8" x14ac:dyDescent="0.3">
      <c r="A15" s="2"/>
      <c r="B15" s="2"/>
      <c r="C15" s="2"/>
      <c r="D15" s="2"/>
      <c r="E15" s="2"/>
      <c r="F15" s="2"/>
    </row>
    <row r="16" spans="1:8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676275</xdr:colOff>
                <xdr:row>1</xdr:row>
                <xdr:rowOff>133350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3EAD83-00A4-4782-9D23-52C79E6134C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전준용</cp:lastModifiedBy>
  <cp:lastPrinted>2026-09-22T01:11:46Z</cp:lastPrinted>
  <dcterms:created xsi:type="dcterms:W3CDTF">2023-05-30T06:41:20Z</dcterms:created>
  <dcterms:modified xsi:type="dcterms:W3CDTF">2026-09-22T01:20:38Z</dcterms:modified>
</cp:coreProperties>
</file>