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56FC5EB8-074B-4309-8C8E-9B6B9FFBFAB3}" xr6:coauthVersionLast="47" xr6:coauthVersionMax="47" xr10:uidLastSave="{00000000-0000-0000-0000-000000000000}"/>
  <bookViews>
    <workbookView xWindow="30690" yWindow="3465" windowWidth="26895" windowHeight="9375" tabRatio="796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12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N17" i="3" a="1"/>
  <c r="N17" i="3" s="1"/>
  <c r="M17" i="3" a="1"/>
  <c r="M17" i="3" s="1"/>
  <c r="N16" i="3" a="1"/>
  <c r="N16" i="3" s="1"/>
  <c r="M16" i="3" a="1"/>
  <c r="M16" i="3" s="1"/>
  <c r="N9" i="3" a="1"/>
  <c r="N12" i="3" s="1"/>
  <c r="I4" i="3" a="1"/>
  <c r="I6" i="3" a="1"/>
  <c r="I14" i="3" a="1"/>
  <c r="I22" i="3" a="1"/>
  <c r="I9" i="3" a="1"/>
  <c r="I25" i="3" a="1"/>
  <c r="I11" i="3" a="1"/>
  <c r="I27" i="3" a="1"/>
  <c r="I8" i="3" a="1"/>
  <c r="I16" i="3" a="1"/>
  <c r="I24" i="3" a="1"/>
  <c r="I13" i="3" a="1"/>
  <c r="I29" i="3" a="1"/>
  <c r="I15" i="3" a="1"/>
  <c r="I3" i="3" a="1"/>
  <c r="I7" i="3" a="1"/>
  <c r="I21" i="3" a="1"/>
  <c r="I10" i="3" a="1"/>
  <c r="I18" i="3" a="1"/>
  <c r="I26" i="3" a="1"/>
  <c r="I19" i="3" a="1"/>
  <c r="I28" i="3" a="1"/>
  <c r="I17" i="3" a="1"/>
  <c r="I12" i="3" a="1"/>
  <c r="I20" i="3" a="1"/>
  <c r="I23" i="3" a="1"/>
  <c r="I5" i="3" a="1"/>
  <c r="I27" i="3" l="1"/>
  <c r="I21" i="3"/>
  <c r="I17" i="3"/>
  <c r="I15" i="3"/>
  <c r="I11" i="3"/>
  <c r="I5" i="3"/>
  <c r="I28" i="3"/>
  <c r="I29" i="3"/>
  <c r="I25" i="3"/>
  <c r="I23" i="3"/>
  <c r="I19" i="3"/>
  <c r="I13" i="3"/>
  <c r="I9" i="3"/>
  <c r="I7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N9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49D86B0F-2CB3-4D77-8AFB-126335EB9CDD}" name="MS Access Database_Query1" type="1" refreshedVersion="7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  <connection id="3" xr16:uid="{32173E87-94ED-44D5-9A30-83396B1CFEC6}" name="MS Access Database_Query2" type="1" refreshedVersion="7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<sst xmlns="http://schemas.openxmlformats.org/spreadsheetml/2006/main" count="679" uniqueCount="179">
  <si>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</si>
  <si>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</si>
  <si>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</si>
  <si>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</si>
  <si>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</si>
  <si>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</si>
  <si>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</si>
  <si>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</si>
  <si>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</si>
  <si>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</si>
  <si>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</si>
  <si>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</si>
  <si>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</si>
  <si>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</si>
  <si>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</si>
  <si>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</si>
  <si>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</si>
  <si>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</si>
  <si>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</si>
  <si>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</si>
  <si>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</si>
  <si>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</si>
  <si>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</si>
  <si>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</si>
  <si>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</si>
  <si>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</si>
  <si>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</si>
  <si>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</si>
  <si>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</si>
  <si>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</si>
  <si>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</si>
  <si>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</si>
  <si>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</si>
  <si>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</si>
  <si>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</si>
  <si>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</si>
  <si>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</si>
  <si>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</si>
  <si>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</si>
  <si>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</si>
  <si>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</si>
  <si>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</si>
  <si>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</si>
  <si>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</si>
  <si>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</si>
  <si>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</si>
  <si>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</si>
  <si>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</si>
  <si>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</si>
  <si>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</si>
  <si>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</si>
  <si>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</si>
  <si>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</si>
  <si>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</si>
  <si>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</si>
  <si>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</si>
  <si>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</si>
  <si>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</si>
  <si>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</si>
  <si>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</si>
  <si>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</si>
  <si>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</si>
  <si>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</si>
  <si>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</si>
  <si>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</si>
  <si>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</si>
  <si>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</si>
  <si>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</si>
  <si>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</si>
  <si>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</si>
  <si>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</si>
  <si>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</si>
  <si>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</si>
  <si>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</si>
  <si>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</si>
  <si>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</si>
  <si>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</si>
  <si>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</si>
  <si>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</si>
  <si>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</si>
  <si>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</si>
  <si>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</si>
  <si>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</si>
  <si>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</si>
  <si>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</si>
  <si>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</si>
  <si>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</si>
  <si>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</si>
  <si>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</si>
  <si>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</si>
  <si>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</si>
  <si>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</si>
  <si>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</si>
  <si>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</si>
  <si>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</si>
  <si>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</si>
  <si>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</si>
  <si>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</si>
  <si>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</si>
  <si>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</si>
  <si>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</si>
  <si>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</si>
  <si>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</si>
  <si>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</si>
  <si>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</si>
  <si>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</si>
  <si>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</si>
  <si>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</si>
  <si>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</si>
  <si>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</si>
  <si>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</si>
  <si>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</si>
  <si>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</si>
  <si>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</si>
  <si>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</si>
  <si>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</si>
  <si>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</si>
  <si>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</si>
  <si>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</si>
  <si>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</si>
  <si>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</si>
  <si>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</si>
  <si>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</si>
  <si>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</si>
  <si>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</si>
  <si>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</si>
  <si>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</si>
  <si>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</si>
  <si>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</si>
  <si>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</si>
  <si>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</si>
  <si>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</si>
  <si>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</si>
  <si>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</si>
  <si>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</si>
  <si>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</si>
  <si>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</si>
  <si>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</si>
  <si>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</si>
  <si>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</si>
  <si>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</si>
  <si>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</si>
  <si>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</si>
  <si>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</si>
  <si>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</si>
  <si>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</si>
  <si>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</si>
  <si>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</si>
  <si>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</si>
  <si>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</si>
  <si>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</si>
  <si>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</si>
  <si>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</si>
  <si>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</si>
  <si>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</si>
  <si>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</si>
  <si>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</si>
  <si>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</si>
  <si>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</si>
  <si>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</si>
  <si>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</si>
  <si>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</si>
  <si>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</si>
  <si>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</si>
  <si>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</si>
  <si>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</si>
  <si>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조건</t>
    <phoneticPr fontId="2" type="noConversion"/>
  </si>
  <si>
    <t>상품명</t>
  </si>
  <si>
    <t>상품상태</t>
  </si>
  <si>
    <t>포인트</t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</si>
  <si>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</si>
  <si>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</si>
  <si>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</si>
  <si>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</si>
  <si>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</si>
  <si>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</si>
  <si>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</si>
  <si>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</si>
  <si>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빈도수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</si>
</sst>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79" formatCode="[=1]&quot;유&quot;;[=0]&quot;무&quot;;;[Red]&quot;※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1" fontId="0" fillId="4" borderId="2" xfId="1" applyNumberFormat="1" applyFont="1" applyFill="1" applyBorder="1" applyAlignment="1">
      <alignment horizontal="center" vertical="center"/>
    </xf>
    <xf numFmtId="41" fontId="0" fillId="4" borderId="3" xfId="1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1" fontId="0" fillId="0" borderId="2" xfId="1" applyNumberFormat="1" applyFont="1" applyBorder="1" applyAlignment="1">
      <alignment horizontal="center" vertical="center"/>
    </xf>
    <xf numFmtId="41" fontId="0" fillId="0" borderId="3" xfId="1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41" fontId="0" fillId="4" borderId="4" xfId="1" applyNumberFormat="1" applyFont="1" applyFill="1" applyBorder="1" applyAlignment="1">
      <alignment horizontal="center" vertical="center"/>
    </xf>
    <xf numFmtId="41" fontId="0" fillId="4" borderId="1" xfId="1" applyNumberFormat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7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40-428B-B63B-20DBB81B7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3D622D3-2309-47BA-BFDF-5DA4F01E0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2</xdr:row>
      <xdr:rowOff>152400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EA43E654-B133-421A-A362-277BE2D0B299}"/>
            </a:ext>
          </a:extLst>
        </xdr:cNvPr>
        <xdr:cNvSpPr/>
      </xdr:nvSpPr>
      <xdr:spPr>
        <a:xfrm>
          <a:off x="4419600" y="209550"/>
          <a:ext cx="800100" cy="3619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5</xdr:row>
      <xdr:rowOff>161925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59E29AAC-9A9C-4FC5-99D8-981BC11EDC74}"/>
            </a:ext>
          </a:extLst>
        </xdr:cNvPr>
        <xdr:cNvSpPr/>
      </xdr:nvSpPr>
      <xdr:spPr>
        <a:xfrm>
          <a:off x="4419600" y="838200"/>
          <a:ext cx="800100" cy="3714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2F0E7EC8-6766-4842-8C81-ECCBC29CD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57.579556712961" backgroundQuery="1" createdVersion="7" refreshedVersion="7" minRefreshableVersion="3" recordCount="27" xr:uid="{C81C3686-707A-4EA3-9314-DD81854661EA}">
  <cacheSource type="external" connectionId="3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2B7E6C-C54A-4FA2-8D88-F1564F94566F}" name="피벗 테이블1" cacheId="2" dataPosition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5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059E13-032B-4256-8A69-6E65AB36BE8E}" name="표2" displayName="표2" ref="A1:D15" totalsRowShown="0">
  <autoFilter ref="A1:D15" xr:uid="{F6059E13-032B-4256-8A69-6E65AB36BE8E}"/>
  <tableColumns count="4">
    <tableColumn id="1" xr3:uid="{B242FABE-C753-485C-82F2-79DF03856466}" name="상품명"/>
    <tableColumn id="2" xr3:uid="{EA18A0C0-7DD3-45AF-9636-33EDF06561EE}" name="상품상태"/>
    <tableColumn id="3" xr3:uid="{D406FD89-94AC-49FD-8914-7ED3AA0436BF}" name="포인트"/>
    <tableColumn id="4" xr3:uid="{849EE2CB-A2E8-40EC-B90F-4922F7D62626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/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</row>
    <row r="3" spans="1:10" x14ac:dyDescent="0.3">
      <c r="A3" s="11" t="s">
        <v>45</v>
      </c>
      <c r="B3" s="11" t="s">
        <v>40</v>
      </c>
      <c r="C3" s="11" t="s">
        <v>81</v>
      </c>
      <c r="D3" s="11">
        <v>2</v>
      </c>
      <c r="E3" s="11">
        <v>3</v>
      </c>
      <c r="F3" s="11">
        <v>5</v>
      </c>
      <c r="G3" s="11" t="s">
        <v>77</v>
      </c>
      <c r="H3" s="11" t="s">
        <v>19</v>
      </c>
      <c r="I3" s="12">
        <v>800</v>
      </c>
      <c r="J3" s="13" t="s">
        <v>73</v>
      </c>
    </row>
    <row r="4" spans="1:10" x14ac:dyDescent="0.3">
      <c r="A4" s="11" t="s">
        <v>25</v>
      </c>
      <c r="B4" s="11" t="s">
        <v>26</v>
      </c>
      <c r="C4" s="11" t="s">
        <v>83</v>
      </c>
      <c r="D4" s="11">
        <v>5</v>
      </c>
      <c r="E4" s="11">
        <v>3</v>
      </c>
      <c r="F4" s="11">
        <v>4</v>
      </c>
      <c r="G4" s="11" t="s">
        <v>80</v>
      </c>
      <c r="H4" s="11" t="s">
        <v>27</v>
      </c>
      <c r="I4" s="12">
        <v>600</v>
      </c>
      <c r="J4" s="11" t="s">
        <v>28</v>
      </c>
    </row>
    <row r="5" spans="1:10" x14ac:dyDescent="0.3">
      <c r="A5" s="11" t="s">
        <v>60</v>
      </c>
      <c r="B5" s="11" t="s">
        <v>43</v>
      </c>
      <c r="C5" s="11" t="s">
        <v>85</v>
      </c>
      <c r="D5" s="11">
        <v>3</v>
      </c>
      <c r="E5" s="11">
        <v>5</v>
      </c>
      <c r="F5" s="11">
        <v>5</v>
      </c>
      <c r="G5" s="11" t="s">
        <v>80</v>
      </c>
      <c r="H5" s="11" t="s">
        <v>27</v>
      </c>
      <c r="I5" s="12">
        <v>1000</v>
      </c>
      <c r="J5" s="11" t="s">
        <v>41</v>
      </c>
    </row>
    <row r="6" spans="1:10" x14ac:dyDescent="0.3">
      <c r="A6" s="11" t="s">
        <v>63</v>
      </c>
      <c r="B6" s="11" t="s">
        <v>54</v>
      </c>
      <c r="C6" s="11" t="s">
        <v>78</v>
      </c>
      <c r="D6" s="11">
        <v>3</v>
      </c>
      <c r="E6" s="11">
        <v>5</v>
      </c>
      <c r="F6" s="11">
        <v>1</v>
      </c>
      <c r="G6" s="11" t="s">
        <v>79</v>
      </c>
      <c r="H6" s="11" t="s">
        <v>19</v>
      </c>
      <c r="I6" s="12">
        <v>600</v>
      </c>
      <c r="J6" s="11" t="s">
        <v>73</v>
      </c>
    </row>
    <row r="7" spans="1:10" x14ac:dyDescent="0.3">
      <c r="A7" s="11" t="s">
        <v>62</v>
      </c>
      <c r="B7" s="11" t="s">
        <v>48</v>
      </c>
      <c r="C7" s="11" t="s">
        <v>89</v>
      </c>
      <c r="D7" s="11">
        <v>4</v>
      </c>
      <c r="E7" s="11">
        <v>4</v>
      </c>
      <c r="F7" s="11">
        <v>4</v>
      </c>
      <c r="G7" s="11" t="s">
        <v>80</v>
      </c>
      <c r="H7" s="11" t="s">
        <v>27</v>
      </c>
      <c r="I7" s="12">
        <v>800</v>
      </c>
      <c r="J7" s="11" t="s">
        <v>72</v>
      </c>
    </row>
    <row r="8" spans="1:10" x14ac:dyDescent="0.3">
      <c r="A8" s="11" t="s">
        <v>17</v>
      </c>
      <c r="B8" s="11" t="s">
        <v>18</v>
      </c>
      <c r="C8" s="11" t="s">
        <v>82</v>
      </c>
      <c r="D8" s="11">
        <v>3</v>
      </c>
      <c r="E8" s="11">
        <v>5</v>
      </c>
      <c r="F8" s="11">
        <v>3</v>
      </c>
      <c r="G8" s="11" t="s">
        <v>79</v>
      </c>
      <c r="H8" s="11" t="s">
        <v>19</v>
      </c>
      <c r="I8" s="12">
        <v>800</v>
      </c>
      <c r="J8" s="11" t="s">
        <v>20</v>
      </c>
    </row>
    <row r="9" spans="1:10" x14ac:dyDescent="0.3">
      <c r="A9" s="11" t="s">
        <v>46</v>
      </c>
      <c r="B9" s="11" t="s">
        <v>43</v>
      </c>
      <c r="C9" s="11" t="s">
        <v>85</v>
      </c>
      <c r="D9" s="11">
        <v>4</v>
      </c>
      <c r="E9" s="11">
        <v>4</v>
      </c>
      <c r="F9" s="11">
        <v>3</v>
      </c>
      <c r="G9" s="11" t="s">
        <v>79</v>
      </c>
      <c r="H9" s="11" t="s">
        <v>27</v>
      </c>
      <c r="I9" s="12">
        <v>600</v>
      </c>
      <c r="J9" s="13" t="s">
        <v>74</v>
      </c>
    </row>
    <row r="10" spans="1:10" x14ac:dyDescent="0.3">
      <c r="A10" s="11" t="s">
        <v>51</v>
      </c>
      <c r="B10" s="11" t="s">
        <v>52</v>
      </c>
      <c r="C10" s="11" t="s">
        <v>81</v>
      </c>
      <c r="D10" s="11">
        <v>5</v>
      </c>
      <c r="E10" s="11">
        <v>5</v>
      </c>
      <c r="F10" s="11">
        <v>5</v>
      </c>
      <c r="G10" s="11" t="s">
        <v>87</v>
      </c>
      <c r="H10" s="11" t="s">
        <v>27</v>
      </c>
      <c r="I10" s="12">
        <v>1000</v>
      </c>
      <c r="J10" s="11" t="s">
        <v>28</v>
      </c>
    </row>
    <row r="11" spans="1:10" x14ac:dyDescent="0.3">
      <c r="A11" s="11" t="s">
        <v>44</v>
      </c>
      <c r="B11" s="11" t="s">
        <v>26</v>
      </c>
      <c r="C11" s="11" t="s">
        <v>76</v>
      </c>
      <c r="D11" s="11">
        <v>4</v>
      </c>
      <c r="E11" s="11">
        <v>2</v>
      </c>
      <c r="F11" s="11">
        <v>4</v>
      </c>
      <c r="G11" s="11" t="s">
        <v>79</v>
      </c>
      <c r="H11" s="11" t="s">
        <v>27</v>
      </c>
      <c r="I11" s="12">
        <v>600</v>
      </c>
      <c r="J11" s="13" t="s">
        <v>72</v>
      </c>
    </row>
    <row r="12" spans="1:10" x14ac:dyDescent="0.3">
      <c r="A12" s="11" t="s">
        <v>58</v>
      </c>
      <c r="B12" s="11" t="s">
        <v>43</v>
      </c>
      <c r="C12" s="11" t="s">
        <v>89</v>
      </c>
      <c r="D12" s="11">
        <v>3</v>
      </c>
      <c r="E12" s="11">
        <v>1</v>
      </c>
      <c r="F12" s="11">
        <v>1</v>
      </c>
      <c r="G12" s="11" t="s">
        <v>77</v>
      </c>
      <c r="H12" s="11" t="s">
        <v>19</v>
      </c>
      <c r="I12" s="12">
        <v>0</v>
      </c>
      <c r="J12" s="11" t="s">
        <v>28</v>
      </c>
    </row>
    <row r="13" spans="1:10" x14ac:dyDescent="0.3">
      <c r="A13" s="11" t="s">
        <v>42</v>
      </c>
      <c r="B13" s="11" t="s">
        <v>43</v>
      </c>
      <c r="C13" s="11" t="s">
        <v>83</v>
      </c>
      <c r="D13" s="11">
        <v>1</v>
      </c>
      <c r="E13" s="11">
        <v>2</v>
      </c>
      <c r="F13" s="11">
        <v>4</v>
      </c>
      <c r="G13" s="11" t="s">
        <v>84</v>
      </c>
      <c r="H13" s="11" t="s">
        <v>19</v>
      </c>
      <c r="I13" s="12">
        <v>600</v>
      </c>
      <c r="J13" s="13" t="s">
        <v>28</v>
      </c>
    </row>
    <row r="14" spans="1:10" x14ac:dyDescent="0.3">
      <c r="A14" s="11" t="s">
        <v>47</v>
      </c>
      <c r="B14" s="11" t="s">
        <v>48</v>
      </c>
      <c r="C14" s="11" t="s">
        <v>86</v>
      </c>
      <c r="D14" s="11">
        <v>5</v>
      </c>
      <c r="E14" s="11">
        <v>3</v>
      </c>
      <c r="F14" s="11">
        <v>4</v>
      </c>
      <c r="G14" s="11" t="s">
        <v>80</v>
      </c>
      <c r="H14" s="11" t="s">
        <v>19</v>
      </c>
      <c r="I14" s="12">
        <v>600</v>
      </c>
      <c r="J14" s="13" t="s">
        <v>28</v>
      </c>
    </row>
    <row r="15" spans="1:10" x14ac:dyDescent="0.3">
      <c r="A15" s="11" t="s">
        <v>64</v>
      </c>
      <c r="B15" s="11" t="s">
        <v>65</v>
      </c>
      <c r="C15" s="11" t="s">
        <v>85</v>
      </c>
      <c r="D15" s="11">
        <v>1</v>
      </c>
      <c r="E15" s="11">
        <v>5</v>
      </c>
      <c r="F15" s="11">
        <v>4</v>
      </c>
      <c r="G15" s="11" t="s">
        <v>77</v>
      </c>
      <c r="H15" s="11" t="s">
        <v>27</v>
      </c>
      <c r="I15" s="12">
        <v>800</v>
      </c>
      <c r="J15" s="11" t="s">
        <v>28</v>
      </c>
    </row>
    <row r="16" spans="1:10" x14ac:dyDescent="0.3">
      <c r="A16" s="11" t="s">
        <v>67</v>
      </c>
      <c r="B16" s="11" t="s">
        <v>40</v>
      </c>
      <c r="C16" s="11" t="s">
        <v>81</v>
      </c>
      <c r="D16" s="11">
        <v>3</v>
      </c>
      <c r="E16" s="11">
        <v>5</v>
      </c>
      <c r="F16" s="11">
        <v>3</v>
      </c>
      <c r="G16" s="11" t="s">
        <v>79</v>
      </c>
      <c r="H16" s="11" t="s">
        <v>27</v>
      </c>
      <c r="I16" s="12">
        <v>800</v>
      </c>
      <c r="J16" s="11" t="s">
        <v>41</v>
      </c>
    </row>
    <row r="17" spans="1:10" x14ac:dyDescent="0.3">
      <c r="A17" s="11" t="s">
        <v>49</v>
      </c>
      <c r="B17" s="11" t="s">
        <v>48</v>
      </c>
      <c r="C17" s="11" t="s">
        <v>83</v>
      </c>
      <c r="D17" s="11">
        <v>2</v>
      </c>
      <c r="E17" s="11">
        <v>3</v>
      </c>
      <c r="F17" s="11">
        <v>4</v>
      </c>
      <c r="G17" s="11" t="s">
        <v>77</v>
      </c>
      <c r="H17" s="11" t="s">
        <v>27</v>
      </c>
      <c r="I17" s="12">
        <v>600</v>
      </c>
      <c r="J17" s="13" t="s">
        <v>72</v>
      </c>
    </row>
    <row r="18" spans="1:10" x14ac:dyDescent="0.3">
      <c r="A18" s="11" t="s">
        <v>59</v>
      </c>
      <c r="B18" s="11" t="s">
        <v>40</v>
      </c>
      <c r="C18" s="11" t="s">
        <v>78</v>
      </c>
      <c r="D18" s="11">
        <v>2</v>
      </c>
      <c r="E18" s="11">
        <v>4</v>
      </c>
      <c r="F18" s="11">
        <v>2</v>
      </c>
      <c r="G18" s="11" t="s">
        <v>77</v>
      </c>
      <c r="H18" s="11" t="s">
        <v>27</v>
      </c>
      <c r="I18" s="12">
        <v>600</v>
      </c>
      <c r="J18" s="11" t="s">
        <v>72</v>
      </c>
    </row>
    <row r="19" spans="1:10" x14ac:dyDescent="0.3">
      <c r="A19" s="11" t="s">
        <v>50</v>
      </c>
      <c r="B19" s="11" t="s">
        <v>48</v>
      </c>
      <c r="C19" s="11" t="s">
        <v>76</v>
      </c>
      <c r="D19" s="11">
        <v>1</v>
      </c>
      <c r="E19" s="11">
        <v>5</v>
      </c>
      <c r="F19" s="11">
        <v>4</v>
      </c>
      <c r="G19" s="11" t="s">
        <v>77</v>
      </c>
      <c r="H19" s="11" t="s">
        <v>19</v>
      </c>
      <c r="I19" s="12">
        <v>800</v>
      </c>
      <c r="J19" s="13" t="s">
        <v>41</v>
      </c>
    </row>
    <row r="20" spans="1:10" x14ac:dyDescent="0.3">
      <c r="A20" s="11" t="s">
        <v>71</v>
      </c>
      <c r="B20" s="11" t="s">
        <v>54</v>
      </c>
      <c r="C20" s="11" t="s">
        <v>88</v>
      </c>
      <c r="D20" s="11">
        <v>5</v>
      </c>
      <c r="E20" s="11">
        <v>4</v>
      </c>
      <c r="F20" s="11">
        <v>5</v>
      </c>
      <c r="G20" s="11" t="s">
        <v>80</v>
      </c>
      <c r="H20" s="11" t="s">
        <v>27</v>
      </c>
      <c r="I20" s="12">
        <v>800</v>
      </c>
      <c r="J20" s="11" t="s">
        <v>28</v>
      </c>
    </row>
    <row r="21" spans="1:10" x14ac:dyDescent="0.3">
      <c r="A21" s="11" t="s">
        <v>69</v>
      </c>
      <c r="B21" s="11" t="s">
        <v>52</v>
      </c>
      <c r="C21" s="11" t="s">
        <v>81</v>
      </c>
      <c r="D21" s="11">
        <v>4</v>
      </c>
      <c r="E21" s="11">
        <v>4</v>
      </c>
      <c r="F21" s="11">
        <v>4</v>
      </c>
      <c r="G21" s="11" t="s">
        <v>80</v>
      </c>
      <c r="H21" s="11" t="s">
        <v>19</v>
      </c>
      <c r="I21" s="12">
        <v>800</v>
      </c>
      <c r="J21" s="11" t="s">
        <v>72</v>
      </c>
    </row>
    <row r="22" spans="1:10" x14ac:dyDescent="0.3">
      <c r="A22" s="11" t="s">
        <v>70</v>
      </c>
      <c r="B22" s="11" t="s">
        <v>48</v>
      </c>
      <c r="C22" s="11" t="s">
        <v>85</v>
      </c>
      <c r="D22" s="11">
        <v>3</v>
      </c>
      <c r="E22" s="11">
        <v>1</v>
      </c>
      <c r="F22" s="11">
        <v>3</v>
      </c>
      <c r="G22" s="11" t="s">
        <v>77</v>
      </c>
      <c r="H22" s="11" t="s">
        <v>27</v>
      </c>
      <c r="I22" s="12">
        <v>300</v>
      </c>
      <c r="J22" s="11" t="s">
        <v>73</v>
      </c>
    </row>
    <row r="23" spans="1:10" x14ac:dyDescent="0.3">
      <c r="A23" s="11" t="s">
        <v>66</v>
      </c>
      <c r="B23" s="11" t="s">
        <v>26</v>
      </c>
      <c r="C23" s="11" t="s">
        <v>76</v>
      </c>
      <c r="D23" s="11">
        <v>5</v>
      </c>
      <c r="E23" s="11">
        <v>3</v>
      </c>
      <c r="F23" s="11">
        <v>4</v>
      </c>
      <c r="G23" s="11" t="s">
        <v>80</v>
      </c>
      <c r="H23" s="11" t="s">
        <v>19</v>
      </c>
      <c r="I23" s="12">
        <v>600</v>
      </c>
      <c r="J23" s="11" t="s">
        <v>72</v>
      </c>
    </row>
    <row r="24" spans="1:10" x14ac:dyDescent="0.3">
      <c r="A24" s="11" t="s">
        <v>39</v>
      </c>
      <c r="B24" s="11" t="s">
        <v>40</v>
      </c>
      <c r="C24" s="11" t="s">
        <v>81</v>
      </c>
      <c r="D24" s="11">
        <v>2</v>
      </c>
      <c r="E24" s="11">
        <v>3</v>
      </c>
      <c r="F24" s="11">
        <v>1</v>
      </c>
      <c r="G24" s="11" t="s">
        <v>77</v>
      </c>
      <c r="H24" s="11" t="s">
        <v>27</v>
      </c>
      <c r="I24" s="12">
        <v>300</v>
      </c>
      <c r="J24" s="13" t="s">
        <v>41</v>
      </c>
    </row>
    <row r="25" spans="1:10" x14ac:dyDescent="0.3">
      <c r="A25" s="11" t="s">
        <v>33</v>
      </c>
      <c r="B25" s="11" t="s">
        <v>34</v>
      </c>
      <c r="C25" s="11" t="s">
        <v>76</v>
      </c>
      <c r="D25" s="11">
        <v>3</v>
      </c>
      <c r="E25" s="11">
        <v>1</v>
      </c>
      <c r="F25" s="11">
        <v>3</v>
      </c>
      <c r="G25" s="11" t="s">
        <v>77</v>
      </c>
      <c r="H25" s="11" t="s">
        <v>19</v>
      </c>
      <c r="I25" s="12">
        <v>300</v>
      </c>
      <c r="J25" s="11" t="s">
        <v>72</v>
      </c>
    </row>
    <row r="26" spans="1:10" x14ac:dyDescent="0.3">
      <c r="A26" s="11" t="s">
        <v>57</v>
      </c>
      <c r="B26" s="11" t="s">
        <v>48</v>
      </c>
      <c r="C26" s="11" t="s">
        <v>88</v>
      </c>
      <c r="D26" s="11">
        <v>4</v>
      </c>
      <c r="E26" s="11">
        <v>2</v>
      </c>
      <c r="F26" s="11">
        <v>1</v>
      </c>
      <c r="G26" s="11" t="s">
        <v>77</v>
      </c>
      <c r="H26" s="11" t="s">
        <v>27</v>
      </c>
      <c r="I26" s="12">
        <v>300</v>
      </c>
      <c r="J26" s="11" t="s">
        <v>73</v>
      </c>
    </row>
    <row r="27" spans="1:10" x14ac:dyDescent="0.3">
      <c r="A27" s="11" t="s">
        <v>53</v>
      </c>
      <c r="B27" s="11" t="s">
        <v>54</v>
      </c>
      <c r="C27" s="11" t="s">
        <v>85</v>
      </c>
      <c r="D27" s="11">
        <v>2</v>
      </c>
      <c r="E27" s="11">
        <v>3</v>
      </c>
      <c r="F27" s="11">
        <v>2</v>
      </c>
      <c r="G27" s="11" t="s">
        <v>77</v>
      </c>
      <c r="H27" s="11" t="s">
        <v>19</v>
      </c>
      <c r="I27" s="12">
        <v>300</v>
      </c>
      <c r="J27" s="11" t="s">
        <v>72</v>
      </c>
    </row>
    <row r="28" spans="1:10" x14ac:dyDescent="0.3">
      <c r="A28" s="11" t="s">
        <v>68</v>
      </c>
      <c r="B28" s="11" t="s">
        <v>65</v>
      </c>
      <c r="C28" s="11" t="s">
        <v>85</v>
      </c>
      <c r="D28" s="11">
        <v>4</v>
      </c>
      <c r="E28" s="11">
        <v>1</v>
      </c>
      <c r="F28" s="11">
        <v>2</v>
      </c>
      <c r="G28" s="11" t="s">
        <v>77</v>
      </c>
      <c r="H28" s="11" t="s">
        <v>27</v>
      </c>
      <c r="I28" s="12">
        <v>300</v>
      </c>
      <c r="J28" s="11" t="s">
        <v>28</v>
      </c>
    </row>
    <row r="29" spans="1:10" x14ac:dyDescent="0.3">
      <c r="A29" s="11" t="s">
        <v>61</v>
      </c>
      <c r="B29" s="11" t="s">
        <v>43</v>
      </c>
      <c r="C29" s="11" t="s">
        <v>88</v>
      </c>
      <c r="D29" s="11">
        <v>1</v>
      </c>
      <c r="E29" s="11">
        <v>1</v>
      </c>
      <c r="F29" s="11">
        <v>3</v>
      </c>
      <c r="G29" s="11" t="s">
        <v>84</v>
      </c>
      <c r="H29" s="11" t="s">
        <v>19</v>
      </c>
      <c r="I29" s="12">
        <v>300</v>
      </c>
      <c r="J29" s="11" t="s">
        <v>28</v>
      </c>
    </row>
    <row r="31" spans="1:10" x14ac:dyDescent="0.3">
      <c r="A31" s="31" t="s">
        <v>166</v>
      </c>
    </row>
    <row r="32" spans="1:10" x14ac:dyDescent="0.3">
      <c r="A32" t="b">
        <f>AND(RIGHT(C3,2)="소과",D3&gt;=3,H3="유")</f>
        <v>0</v>
      </c>
    </row>
    <row r="34" spans="1:7" x14ac:dyDescent="0.3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3">
      <c r="A35" s="11" t="s">
        <v>63</v>
      </c>
      <c r="B35" s="11" t="s">
        <v>78</v>
      </c>
      <c r="C35" s="11">
        <v>3</v>
      </c>
      <c r="D35" s="11">
        <v>5</v>
      </c>
      <c r="E35" s="11">
        <v>1</v>
      </c>
      <c r="F35" s="11" t="s">
        <v>19</v>
      </c>
      <c r="G35" s="12">
        <v>600</v>
      </c>
    </row>
    <row r="36" spans="1:7" x14ac:dyDescent="0.3">
      <c r="A36" s="11" t="s">
        <v>69</v>
      </c>
      <c r="B36" s="11" t="s">
        <v>81</v>
      </c>
      <c r="C36" s="11">
        <v>4</v>
      </c>
      <c r="D36" s="11">
        <v>4</v>
      </c>
      <c r="E36" s="11">
        <v>4</v>
      </c>
      <c r="F36" s="11" t="s">
        <v>19</v>
      </c>
      <c r="G36" s="12">
        <v>800</v>
      </c>
    </row>
    <row r="37" spans="1:7" x14ac:dyDescent="0.3">
      <c r="A37" s="11" t="s">
        <v>66</v>
      </c>
      <c r="B37" s="11" t="s">
        <v>76</v>
      </c>
      <c r="C37" s="11">
        <v>5</v>
      </c>
      <c r="D37" s="11">
        <v>3</v>
      </c>
      <c r="E37" s="11">
        <v>4</v>
      </c>
      <c r="F37" s="11" t="s">
        <v>19</v>
      </c>
      <c r="G37" s="12">
        <v>600</v>
      </c>
    </row>
    <row r="38" spans="1:7" x14ac:dyDescent="0.3">
      <c r="A38" s="11" t="s">
        <v>33</v>
      </c>
      <c r="B38" s="11" t="s">
        <v>76</v>
      </c>
      <c r="C38" s="11">
        <v>3</v>
      </c>
      <c r="D38" s="11">
        <v>1</v>
      </c>
      <c r="E38" s="11">
        <v>3</v>
      </c>
      <c r="F38" s="11" t="s">
        <v>19</v>
      </c>
      <c r="G38" s="12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/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14" t="s">
        <v>92</v>
      </c>
      <c r="B2" s="14" t="s">
        <v>90</v>
      </c>
      <c r="C2" s="14" t="s">
        <v>91</v>
      </c>
      <c r="D2" s="14" t="s">
        <v>93</v>
      </c>
      <c r="E2" s="14" t="s">
        <v>94</v>
      </c>
      <c r="F2" s="14" t="s">
        <v>95</v>
      </c>
      <c r="G2" s="14" t="s">
        <v>96</v>
      </c>
      <c r="H2" s="15" t="s">
        <v>97</v>
      </c>
    </row>
    <row r="3" spans="1:8" x14ac:dyDescent="0.3">
      <c r="A3" s="17" t="s">
        <v>99</v>
      </c>
      <c r="B3" s="16">
        <v>42837</v>
      </c>
      <c r="C3" s="17" t="s">
        <v>98</v>
      </c>
      <c r="D3" s="17" t="s">
        <v>100</v>
      </c>
      <c r="E3" s="18">
        <v>3540000</v>
      </c>
      <c r="F3" s="18">
        <v>4</v>
      </c>
      <c r="G3" s="18">
        <v>2000000</v>
      </c>
      <c r="H3" s="19">
        <v>385000</v>
      </c>
    </row>
    <row r="4" spans="1:8" x14ac:dyDescent="0.3">
      <c r="A4" s="21" t="s">
        <v>99</v>
      </c>
      <c r="B4" s="20">
        <v>42883</v>
      </c>
      <c r="C4" s="21" t="s">
        <v>107</v>
      </c>
      <c r="D4" s="21" t="s">
        <v>104</v>
      </c>
      <c r="E4" s="22">
        <v>1950000</v>
      </c>
      <c r="F4" s="22">
        <v>4</v>
      </c>
      <c r="G4" s="22">
        <v>1000000</v>
      </c>
      <c r="H4" s="23">
        <v>237500</v>
      </c>
    </row>
    <row r="5" spans="1:8" x14ac:dyDescent="0.3">
      <c r="A5" s="17" t="s">
        <v>99</v>
      </c>
      <c r="B5" s="16">
        <v>43610</v>
      </c>
      <c r="C5" s="17" t="s">
        <v>110</v>
      </c>
      <c r="D5" s="17" t="s">
        <v>111</v>
      </c>
      <c r="E5" s="18">
        <v>50000</v>
      </c>
      <c r="F5" s="18">
        <v>2</v>
      </c>
      <c r="G5" s="18">
        <v>20000</v>
      </c>
      <c r="H5" s="19">
        <v>15000</v>
      </c>
    </row>
    <row r="6" spans="1:8" x14ac:dyDescent="0.3">
      <c r="A6" s="21" t="s">
        <v>99</v>
      </c>
      <c r="B6" s="20">
        <v>42474</v>
      </c>
      <c r="C6" s="21" t="s">
        <v>117</v>
      </c>
      <c r="D6" s="21" t="s">
        <v>114</v>
      </c>
      <c r="E6" s="22">
        <v>1000000</v>
      </c>
      <c r="F6" s="22">
        <v>5</v>
      </c>
      <c r="G6" s="22">
        <v>300000</v>
      </c>
      <c r="H6" s="23">
        <v>140000</v>
      </c>
    </row>
    <row r="7" spans="1:8" x14ac:dyDescent="0.3">
      <c r="A7" s="17" t="s">
        <v>99</v>
      </c>
      <c r="B7" s="16">
        <v>43981</v>
      </c>
      <c r="C7" s="17" t="s">
        <v>125</v>
      </c>
      <c r="D7" s="17" t="s">
        <v>123</v>
      </c>
      <c r="E7" s="18">
        <v>150000</v>
      </c>
      <c r="F7" s="18">
        <v>1</v>
      </c>
      <c r="G7" s="18">
        <v>120000</v>
      </c>
      <c r="H7" s="19">
        <v>30000</v>
      </c>
    </row>
    <row r="8" spans="1:8" x14ac:dyDescent="0.3">
      <c r="A8" s="21" t="s">
        <v>99</v>
      </c>
      <c r="B8" s="20">
        <v>43945</v>
      </c>
      <c r="C8" s="21" t="s">
        <v>145</v>
      </c>
      <c r="D8" s="21" t="s">
        <v>144</v>
      </c>
      <c r="E8" s="22">
        <v>780000</v>
      </c>
      <c r="F8" s="22">
        <v>1</v>
      </c>
      <c r="G8" s="22">
        <v>650000</v>
      </c>
      <c r="H8" s="23">
        <v>130000</v>
      </c>
    </row>
    <row r="9" spans="1:8" x14ac:dyDescent="0.3">
      <c r="A9" s="17" t="s">
        <v>99</v>
      </c>
      <c r="B9" s="16">
        <v>42488</v>
      </c>
      <c r="C9" s="17" t="s">
        <v>151</v>
      </c>
      <c r="D9" s="17" t="s">
        <v>152</v>
      </c>
      <c r="E9" s="18">
        <v>560000</v>
      </c>
      <c r="F9" s="18">
        <v>5</v>
      </c>
      <c r="G9" s="18">
        <v>50000</v>
      </c>
      <c r="H9" s="19">
        <v>102000</v>
      </c>
    </row>
    <row r="10" spans="1:8" x14ac:dyDescent="0.3">
      <c r="A10" s="21" t="s">
        <v>109</v>
      </c>
      <c r="B10" s="20">
        <v>43947</v>
      </c>
      <c r="C10" s="21" t="s">
        <v>108</v>
      </c>
      <c r="D10" s="21" t="s">
        <v>104</v>
      </c>
      <c r="E10" s="22">
        <v>1100000</v>
      </c>
      <c r="F10" s="22">
        <v>1</v>
      </c>
      <c r="G10" s="22">
        <v>950000</v>
      </c>
      <c r="H10" s="23">
        <v>150000</v>
      </c>
    </row>
    <row r="11" spans="1:8" x14ac:dyDescent="0.3">
      <c r="A11" s="17" t="s">
        <v>109</v>
      </c>
      <c r="B11" s="16">
        <v>43576</v>
      </c>
      <c r="C11" s="17" t="s">
        <v>115</v>
      </c>
      <c r="D11" s="17" t="s">
        <v>114</v>
      </c>
      <c r="E11" s="18">
        <v>1500000</v>
      </c>
      <c r="F11" s="18">
        <v>2</v>
      </c>
      <c r="G11" s="18">
        <v>900000</v>
      </c>
      <c r="H11" s="19">
        <v>300000</v>
      </c>
    </row>
    <row r="12" spans="1:8" x14ac:dyDescent="0.3">
      <c r="A12" s="21" t="s">
        <v>109</v>
      </c>
      <c r="B12" s="20">
        <v>43594</v>
      </c>
      <c r="C12" s="21" t="s">
        <v>120</v>
      </c>
      <c r="D12" s="21" t="s">
        <v>121</v>
      </c>
      <c r="E12" s="22">
        <v>250000</v>
      </c>
      <c r="F12" s="22">
        <v>2</v>
      </c>
      <c r="G12" s="22">
        <v>100000</v>
      </c>
      <c r="H12" s="23">
        <v>75000</v>
      </c>
    </row>
    <row r="13" spans="1:8" x14ac:dyDescent="0.3">
      <c r="A13" s="17" t="s">
        <v>109</v>
      </c>
      <c r="B13" s="16">
        <v>43587</v>
      </c>
      <c r="C13" s="17" t="s">
        <v>124</v>
      </c>
      <c r="D13" s="17" t="s">
        <v>123</v>
      </c>
      <c r="E13" s="18">
        <v>1200000</v>
      </c>
      <c r="F13" s="18">
        <v>2</v>
      </c>
      <c r="G13" s="18">
        <v>750000</v>
      </c>
      <c r="H13" s="19">
        <v>225000</v>
      </c>
    </row>
    <row r="14" spans="1:8" x14ac:dyDescent="0.3">
      <c r="A14" s="21" t="s">
        <v>109</v>
      </c>
      <c r="B14" s="20">
        <v>43584</v>
      </c>
      <c r="C14" s="21" t="s">
        <v>130</v>
      </c>
      <c r="D14" s="21" t="s">
        <v>128</v>
      </c>
      <c r="E14" s="22">
        <v>195000</v>
      </c>
      <c r="F14" s="22">
        <v>2</v>
      </c>
      <c r="G14" s="22">
        <v>90000</v>
      </c>
      <c r="H14" s="23">
        <v>52500</v>
      </c>
    </row>
    <row r="15" spans="1:8" x14ac:dyDescent="0.3">
      <c r="A15" s="17" t="s">
        <v>109</v>
      </c>
      <c r="B15" s="16">
        <v>43922</v>
      </c>
      <c r="C15" s="17" t="s">
        <v>136</v>
      </c>
      <c r="D15" s="17" t="s">
        <v>134</v>
      </c>
      <c r="E15" s="18">
        <v>32000</v>
      </c>
      <c r="F15" s="18">
        <v>1</v>
      </c>
      <c r="G15" s="18">
        <v>20000</v>
      </c>
      <c r="H15" s="19">
        <v>12000</v>
      </c>
    </row>
    <row r="16" spans="1:8" x14ac:dyDescent="0.3">
      <c r="A16" s="21" t="s">
        <v>109</v>
      </c>
      <c r="B16" s="20">
        <v>42868</v>
      </c>
      <c r="C16" s="21" t="s">
        <v>138</v>
      </c>
      <c r="D16" s="21" t="s">
        <v>134</v>
      </c>
      <c r="E16" s="22">
        <v>25000</v>
      </c>
      <c r="F16" s="22">
        <v>4</v>
      </c>
      <c r="G16" s="22">
        <v>5000</v>
      </c>
      <c r="H16" s="23">
        <v>5000</v>
      </c>
    </row>
    <row r="17" spans="1:8" x14ac:dyDescent="0.3">
      <c r="A17" s="17" t="s">
        <v>109</v>
      </c>
      <c r="B17" s="16">
        <v>43923</v>
      </c>
      <c r="C17" s="17" t="s">
        <v>142</v>
      </c>
      <c r="D17" s="17" t="s">
        <v>140</v>
      </c>
      <c r="E17" s="18">
        <v>300000</v>
      </c>
      <c r="F17" s="18">
        <v>1</v>
      </c>
      <c r="G17" s="18">
        <v>250000</v>
      </c>
      <c r="H17" s="19">
        <v>50000</v>
      </c>
    </row>
    <row r="18" spans="1:8" x14ac:dyDescent="0.3">
      <c r="A18" s="21" t="s">
        <v>109</v>
      </c>
      <c r="B18" s="20">
        <v>43924</v>
      </c>
      <c r="C18" s="21" t="s">
        <v>143</v>
      </c>
      <c r="D18" s="21" t="s">
        <v>144</v>
      </c>
      <c r="E18" s="22">
        <v>1235000</v>
      </c>
      <c r="F18" s="22">
        <v>1</v>
      </c>
      <c r="G18" s="22">
        <v>1000000</v>
      </c>
      <c r="H18" s="23">
        <v>235000</v>
      </c>
    </row>
    <row r="19" spans="1:8" x14ac:dyDescent="0.3">
      <c r="A19" s="17" t="s">
        <v>106</v>
      </c>
      <c r="B19" s="16">
        <v>42486</v>
      </c>
      <c r="C19" s="17" t="s">
        <v>118</v>
      </c>
      <c r="D19" s="17" t="s">
        <v>114</v>
      </c>
      <c r="E19" s="18">
        <v>400000</v>
      </c>
      <c r="F19" s="18">
        <v>5</v>
      </c>
      <c r="G19" s="18">
        <v>100000</v>
      </c>
      <c r="H19" s="19">
        <v>60000</v>
      </c>
    </row>
    <row r="20" spans="1:8" x14ac:dyDescent="0.3">
      <c r="A20" s="21" t="s">
        <v>106</v>
      </c>
      <c r="B20" s="20">
        <v>42494</v>
      </c>
      <c r="C20" s="21" t="s">
        <v>122</v>
      </c>
      <c r="D20" s="21" t="s">
        <v>123</v>
      </c>
      <c r="E20" s="22">
        <v>2350000</v>
      </c>
      <c r="F20" s="22">
        <v>5</v>
      </c>
      <c r="G20" s="22">
        <v>800000</v>
      </c>
      <c r="H20" s="23">
        <v>310000</v>
      </c>
    </row>
    <row r="21" spans="1:8" x14ac:dyDescent="0.3">
      <c r="A21" s="17" t="s">
        <v>106</v>
      </c>
      <c r="B21" s="16">
        <v>43980</v>
      </c>
      <c r="C21" s="17" t="s">
        <v>126</v>
      </c>
      <c r="D21" s="17" t="s">
        <v>123</v>
      </c>
      <c r="E21" s="18">
        <v>150000</v>
      </c>
      <c r="F21" s="18">
        <v>1</v>
      </c>
      <c r="G21" s="18">
        <v>120000</v>
      </c>
      <c r="H21" s="19">
        <v>30000</v>
      </c>
    </row>
    <row r="22" spans="1:8" x14ac:dyDescent="0.3">
      <c r="A22" s="21" t="s">
        <v>106</v>
      </c>
      <c r="B22" s="20">
        <v>43201</v>
      </c>
      <c r="C22" s="21" t="s">
        <v>135</v>
      </c>
      <c r="D22" s="21" t="s">
        <v>134</v>
      </c>
      <c r="E22" s="22">
        <v>39000</v>
      </c>
      <c r="F22" s="22">
        <v>3</v>
      </c>
      <c r="G22" s="22">
        <v>10000</v>
      </c>
      <c r="H22" s="23">
        <v>9666.6666666666661</v>
      </c>
    </row>
    <row r="23" spans="1:8" x14ac:dyDescent="0.3">
      <c r="A23" s="17" t="s">
        <v>106</v>
      </c>
      <c r="B23" s="16">
        <v>42841</v>
      </c>
      <c r="C23" s="17" t="s">
        <v>149</v>
      </c>
      <c r="D23" s="17" t="s">
        <v>150</v>
      </c>
      <c r="E23" s="18">
        <v>600000</v>
      </c>
      <c r="F23" s="18">
        <v>4</v>
      </c>
      <c r="G23" s="18">
        <v>300000</v>
      </c>
      <c r="H23" s="19">
        <v>75000</v>
      </c>
    </row>
    <row r="24" spans="1:8" x14ac:dyDescent="0.3">
      <c r="A24" s="21" t="s">
        <v>106</v>
      </c>
      <c r="B24" s="20">
        <v>43925</v>
      </c>
      <c r="C24" s="21" t="s">
        <v>153</v>
      </c>
      <c r="D24" s="21" t="s">
        <v>152</v>
      </c>
      <c r="E24" s="22">
        <v>350000</v>
      </c>
      <c r="F24" s="22">
        <v>1</v>
      </c>
      <c r="G24" s="22">
        <v>280000</v>
      </c>
      <c r="H24" s="23">
        <v>70000</v>
      </c>
    </row>
    <row r="25" spans="1:8" x14ac:dyDescent="0.3">
      <c r="A25" s="17" t="s">
        <v>106</v>
      </c>
      <c r="B25" s="16">
        <v>43214</v>
      </c>
      <c r="C25" s="17" t="s">
        <v>154</v>
      </c>
      <c r="D25" s="17" t="s">
        <v>152</v>
      </c>
      <c r="E25" s="18">
        <v>990000</v>
      </c>
      <c r="F25" s="18">
        <v>3</v>
      </c>
      <c r="G25" s="18">
        <v>560000</v>
      </c>
      <c r="H25" s="19">
        <v>143333.33333333334</v>
      </c>
    </row>
    <row r="26" spans="1:8" x14ac:dyDescent="0.3">
      <c r="A26" s="21" t="s">
        <v>106</v>
      </c>
      <c r="B26" s="20">
        <v>42839</v>
      </c>
      <c r="C26" s="21" t="s">
        <v>105</v>
      </c>
      <c r="D26" s="21" t="s">
        <v>104</v>
      </c>
      <c r="E26" s="22">
        <v>1950000</v>
      </c>
      <c r="F26" s="22">
        <v>4</v>
      </c>
      <c r="G26" s="22">
        <v>1000000</v>
      </c>
      <c r="H26" s="23">
        <v>237500</v>
      </c>
    </row>
    <row r="27" spans="1:8" x14ac:dyDescent="0.3">
      <c r="A27" s="17" t="s">
        <v>106</v>
      </c>
      <c r="B27" s="16">
        <v>43605</v>
      </c>
      <c r="C27" s="17" t="s">
        <v>112</v>
      </c>
      <c r="D27" s="17" t="s">
        <v>111</v>
      </c>
      <c r="E27" s="18">
        <v>50000</v>
      </c>
      <c r="F27" s="18">
        <v>2</v>
      </c>
      <c r="G27" s="18">
        <v>20000</v>
      </c>
      <c r="H27" s="19">
        <v>15000</v>
      </c>
    </row>
    <row r="28" spans="1:8" x14ac:dyDescent="0.3">
      <c r="A28" s="21" t="s">
        <v>106</v>
      </c>
      <c r="B28" s="20">
        <v>43205</v>
      </c>
      <c r="C28" s="21" t="s">
        <v>113</v>
      </c>
      <c r="D28" s="21" t="s">
        <v>114</v>
      </c>
      <c r="E28" s="22">
        <v>3000000</v>
      </c>
      <c r="F28" s="22">
        <v>3</v>
      </c>
      <c r="G28" s="22">
        <v>2300000</v>
      </c>
      <c r="H28" s="23">
        <v>233333.33333333334</v>
      </c>
    </row>
    <row r="29" spans="1:8" x14ac:dyDescent="0.3">
      <c r="A29" s="17" t="s">
        <v>106</v>
      </c>
      <c r="B29" s="16">
        <v>43591</v>
      </c>
      <c r="C29" s="17" t="s">
        <v>127</v>
      </c>
      <c r="D29" s="17" t="s">
        <v>128</v>
      </c>
      <c r="E29" s="18">
        <v>250000</v>
      </c>
      <c r="F29" s="18">
        <v>2</v>
      </c>
      <c r="G29" s="18">
        <v>180000</v>
      </c>
      <c r="H29" s="19">
        <v>35000</v>
      </c>
    </row>
    <row r="30" spans="1:8" x14ac:dyDescent="0.3">
      <c r="A30" s="21" t="s">
        <v>106</v>
      </c>
      <c r="B30" s="20">
        <v>43604</v>
      </c>
      <c r="C30" s="21" t="s">
        <v>132</v>
      </c>
      <c r="D30" s="21" t="s">
        <v>128</v>
      </c>
      <c r="E30" s="22">
        <v>250000</v>
      </c>
      <c r="F30" s="22">
        <v>2</v>
      </c>
      <c r="G30" s="22">
        <v>180000</v>
      </c>
      <c r="H30" s="23">
        <v>35000</v>
      </c>
    </row>
    <row r="31" spans="1:8" x14ac:dyDescent="0.3">
      <c r="A31" s="17" t="s">
        <v>106</v>
      </c>
      <c r="B31" s="16">
        <v>42849</v>
      </c>
      <c r="C31" s="17" t="s">
        <v>133</v>
      </c>
      <c r="D31" s="17" t="s">
        <v>134</v>
      </c>
      <c r="E31" s="18">
        <v>25000</v>
      </c>
      <c r="F31" s="18">
        <v>4</v>
      </c>
      <c r="G31" s="18">
        <v>5000</v>
      </c>
      <c r="H31" s="19">
        <v>5000</v>
      </c>
    </row>
    <row r="32" spans="1:8" x14ac:dyDescent="0.3">
      <c r="A32" s="21" t="s">
        <v>102</v>
      </c>
      <c r="B32" s="20">
        <v>43963</v>
      </c>
      <c r="C32" s="21" t="s">
        <v>137</v>
      </c>
      <c r="D32" s="21" t="s">
        <v>134</v>
      </c>
      <c r="E32" s="22">
        <v>32000</v>
      </c>
      <c r="F32" s="22">
        <v>1</v>
      </c>
      <c r="G32" s="22">
        <v>20000</v>
      </c>
      <c r="H32" s="23">
        <v>12000</v>
      </c>
    </row>
    <row r="33" spans="1:8" x14ac:dyDescent="0.3">
      <c r="A33" s="17" t="s">
        <v>102</v>
      </c>
      <c r="B33" s="16">
        <v>43943</v>
      </c>
      <c r="C33" s="17" t="s">
        <v>147</v>
      </c>
      <c r="D33" s="17" t="s">
        <v>144</v>
      </c>
      <c r="E33" s="18">
        <v>780000</v>
      </c>
      <c r="F33" s="18">
        <v>1</v>
      </c>
      <c r="G33" s="18">
        <v>650000</v>
      </c>
      <c r="H33" s="19">
        <v>130000</v>
      </c>
    </row>
    <row r="34" spans="1:8" x14ac:dyDescent="0.3">
      <c r="A34" s="21" t="s">
        <v>102</v>
      </c>
      <c r="B34" s="20">
        <v>42837</v>
      </c>
      <c r="C34" s="21" t="s">
        <v>101</v>
      </c>
      <c r="D34" s="21" t="s">
        <v>100</v>
      </c>
      <c r="E34" s="22">
        <v>2300000</v>
      </c>
      <c r="F34" s="22">
        <v>4</v>
      </c>
      <c r="G34" s="22">
        <v>700000</v>
      </c>
      <c r="H34" s="23">
        <v>400000</v>
      </c>
    </row>
    <row r="35" spans="1:8" x14ac:dyDescent="0.3">
      <c r="A35" s="17" t="s">
        <v>102</v>
      </c>
      <c r="B35" s="16">
        <v>43973</v>
      </c>
      <c r="C35" s="17" t="s">
        <v>103</v>
      </c>
      <c r="D35" s="17" t="s">
        <v>104</v>
      </c>
      <c r="E35" s="18">
        <v>1100000</v>
      </c>
      <c r="F35" s="18">
        <v>1</v>
      </c>
      <c r="G35" s="18">
        <v>950000</v>
      </c>
      <c r="H35" s="19">
        <v>150000</v>
      </c>
    </row>
    <row r="36" spans="1:8" x14ac:dyDescent="0.3">
      <c r="A36" s="21" t="s">
        <v>102</v>
      </c>
      <c r="B36" s="20">
        <v>42473</v>
      </c>
      <c r="C36" s="21" t="s">
        <v>116</v>
      </c>
      <c r="D36" s="21" t="s">
        <v>114</v>
      </c>
      <c r="E36" s="22">
        <v>1000000</v>
      </c>
      <c r="F36" s="22">
        <v>5</v>
      </c>
      <c r="G36" s="22">
        <v>300000</v>
      </c>
      <c r="H36" s="23">
        <v>140000</v>
      </c>
    </row>
    <row r="37" spans="1:8" x14ac:dyDescent="0.3">
      <c r="A37" s="17" t="s">
        <v>102</v>
      </c>
      <c r="B37" s="16">
        <v>42506</v>
      </c>
      <c r="C37" s="17" t="s">
        <v>119</v>
      </c>
      <c r="D37" s="17" t="s">
        <v>114</v>
      </c>
      <c r="E37" s="18">
        <v>400000</v>
      </c>
      <c r="F37" s="18">
        <v>5</v>
      </c>
      <c r="G37" s="18">
        <v>100000</v>
      </c>
      <c r="H37" s="19">
        <v>60000</v>
      </c>
    </row>
    <row r="38" spans="1:8" x14ac:dyDescent="0.3">
      <c r="A38" s="21" t="s">
        <v>102</v>
      </c>
      <c r="B38" s="20">
        <v>42510</v>
      </c>
      <c r="C38" s="21" t="s">
        <v>129</v>
      </c>
      <c r="D38" s="21" t="s">
        <v>128</v>
      </c>
      <c r="E38" s="22">
        <v>210000</v>
      </c>
      <c r="F38" s="22">
        <v>5</v>
      </c>
      <c r="G38" s="22">
        <v>50000</v>
      </c>
      <c r="H38" s="23">
        <v>32000</v>
      </c>
    </row>
    <row r="39" spans="1:8" x14ac:dyDescent="0.3">
      <c r="A39" s="17" t="s">
        <v>102</v>
      </c>
      <c r="B39" s="16">
        <v>43606</v>
      </c>
      <c r="C39" s="17" t="s">
        <v>131</v>
      </c>
      <c r="D39" s="17" t="s">
        <v>128</v>
      </c>
      <c r="E39" s="18">
        <v>195000</v>
      </c>
      <c r="F39" s="18">
        <v>2</v>
      </c>
      <c r="G39" s="18">
        <v>90000</v>
      </c>
      <c r="H39" s="19">
        <v>52500</v>
      </c>
    </row>
    <row r="40" spans="1:8" x14ac:dyDescent="0.3">
      <c r="A40" s="21" t="s">
        <v>102</v>
      </c>
      <c r="B40" s="20">
        <v>43557</v>
      </c>
      <c r="C40" s="21" t="s">
        <v>139</v>
      </c>
      <c r="D40" s="21" t="s">
        <v>140</v>
      </c>
      <c r="E40" s="22">
        <v>250000</v>
      </c>
      <c r="F40" s="22">
        <v>2</v>
      </c>
      <c r="G40" s="22">
        <v>150000</v>
      </c>
      <c r="H40" s="23">
        <v>50000</v>
      </c>
    </row>
    <row r="41" spans="1:8" x14ac:dyDescent="0.3">
      <c r="A41" s="17" t="s">
        <v>102</v>
      </c>
      <c r="B41" s="16">
        <v>43949</v>
      </c>
      <c r="C41" s="17" t="s">
        <v>141</v>
      </c>
      <c r="D41" s="17" t="s">
        <v>140</v>
      </c>
      <c r="E41" s="18">
        <v>300000</v>
      </c>
      <c r="F41" s="18">
        <v>1</v>
      </c>
      <c r="G41" s="18">
        <v>250000</v>
      </c>
      <c r="H41" s="19">
        <v>50000</v>
      </c>
    </row>
    <row r="42" spans="1:8" x14ac:dyDescent="0.3">
      <c r="A42" s="21" t="s">
        <v>102</v>
      </c>
      <c r="B42" s="20">
        <v>43587</v>
      </c>
      <c r="C42" s="21" t="s">
        <v>146</v>
      </c>
      <c r="D42" s="21" t="s">
        <v>144</v>
      </c>
      <c r="E42" s="22">
        <v>1860000</v>
      </c>
      <c r="F42" s="22">
        <v>2</v>
      </c>
      <c r="G42" s="22">
        <v>1300000</v>
      </c>
      <c r="H42" s="23">
        <v>280000</v>
      </c>
    </row>
    <row r="43" spans="1:8" x14ac:dyDescent="0.3">
      <c r="A43" s="25" t="s">
        <v>102</v>
      </c>
      <c r="B43" s="24">
        <v>43596</v>
      </c>
      <c r="C43" s="25" t="s">
        <v>148</v>
      </c>
      <c r="D43" s="25" t="s">
        <v>144</v>
      </c>
      <c r="E43" s="26">
        <v>1860000</v>
      </c>
      <c r="F43" s="26">
        <v>2</v>
      </c>
      <c r="G43" s="26">
        <v>1300000</v>
      </c>
      <c r="H43" s="27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T36" sqref="T36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8.87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3" t="s">
        <v>3</v>
      </c>
      <c r="B2" s="3" t="s">
        <v>4</v>
      </c>
      <c r="C2" s="4" t="s">
        <v>5</v>
      </c>
      <c r="D2" s="3" t="s">
        <v>6</v>
      </c>
      <c r="E2" s="3" t="s">
        <v>7</v>
      </c>
      <c r="F2" s="3" t="s">
        <v>8</v>
      </c>
      <c r="G2" s="4" t="s">
        <v>9</v>
      </c>
      <c r="H2" s="3" t="s">
        <v>10</v>
      </c>
      <c r="I2" s="4" t="s">
        <v>11</v>
      </c>
      <c r="J2" s="3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3" t="s">
        <v>17</v>
      </c>
      <c r="B3" s="3" t="s">
        <v>18</v>
      </c>
      <c r="C3" s="3" t="str">
        <f>INDEX($M$3:$O$5,MATCH(B3,$L$3:$L$5,1),MATCH(RIGHT(B3,1),$M$2:$O$2,0))</f>
        <v>천애향중과</v>
      </c>
      <c r="D3" s="3">
        <v>3</v>
      </c>
      <c r="E3" s="3">
        <v>5</v>
      </c>
      <c r="F3" s="3">
        <v>3</v>
      </c>
      <c r="G3" s="3" t="str">
        <f>REPT("★",TRUNC(SUMPRODUCT(D3:F3,{0.5,0.3,0.2})))&amp;REPT("☆",5-TRUNC(SUMPRODUCT(D3:F3,{0.5,0.3,0.2})))</f>
        <v>★★★☆☆</v>
      </c>
      <c r="H3" s="3" t="s">
        <v>19</v>
      </c>
      <c r="I3" s="8" cm="1">
        <f t="array" ref="I3">fn포인트(E3,F3)</f>
        <v>800</v>
      </c>
      <c r="J3" s="3" t="s">
        <v>20</v>
      </c>
      <c r="L3" s="1" t="s">
        <v>21</v>
      </c>
      <c r="M3" s="9" t="s">
        <v>22</v>
      </c>
      <c r="N3" s="9" t="s">
        <v>23</v>
      </c>
      <c r="O3" s="9" t="s">
        <v>24</v>
      </c>
    </row>
    <row r="4" spans="1:15" x14ac:dyDescent="0.3">
      <c r="A4" s="3" t="s">
        <v>25</v>
      </c>
      <c r="B4" s="3" t="s">
        <v>26</v>
      </c>
      <c r="C4" s="30" t="str">
        <f t="shared" ref="C4:C29" si="0">INDEX($M$3:$O$5,MATCH(B4,$L$3:$L$5,1),MATCH(RIGHT(B4,1),$M$2:$O$2,0))</f>
        <v>레드향대과</v>
      </c>
      <c r="D4" s="3">
        <v>5</v>
      </c>
      <c r="E4" s="3">
        <v>3</v>
      </c>
      <c r="F4" s="3">
        <v>4</v>
      </c>
      <c r="G4" s="30" t="str">
        <f>REPT("★",TRUNC(SUMPRODUCT(D4:F4,{0.5,0.3,0.2})))&amp;REPT("☆",5-TRUNC(SUMPRODUCT(D4:F4,{0.5,0.3,0.2})))</f>
        <v>★★★★☆</v>
      </c>
      <c r="H4" s="3" t="s">
        <v>27</v>
      </c>
      <c r="I4" s="8" cm="1">
        <f t="array" ref="I4">fn포인트(E4,F4)</f>
        <v>600</v>
      </c>
      <c r="J4" s="3" t="s">
        <v>28</v>
      </c>
      <c r="L4" s="1" t="s">
        <v>29</v>
      </c>
      <c r="M4" s="9" t="s">
        <v>30</v>
      </c>
      <c r="N4" s="9" t="s">
        <v>31</v>
      </c>
      <c r="O4" s="9" t="s">
        <v>32</v>
      </c>
    </row>
    <row r="5" spans="1:15" x14ac:dyDescent="0.3">
      <c r="A5" s="3" t="s">
        <v>33</v>
      </c>
      <c r="B5" s="3" t="s">
        <v>34</v>
      </c>
      <c r="C5" s="30" t="str">
        <f t="shared" si="0"/>
        <v>레드향중과</v>
      </c>
      <c r="D5" s="3">
        <v>3</v>
      </c>
      <c r="E5" s="3">
        <v>1</v>
      </c>
      <c r="F5" s="3">
        <v>3</v>
      </c>
      <c r="G5" s="30" t="str">
        <f>REPT("★",TRUNC(SUMPRODUCT(D5:F5,{0.5,0.3,0.2})))&amp;REPT("☆",5-TRUNC(SUMPRODUCT(D5:F5,{0.5,0.3,0.2})))</f>
        <v>★★☆☆☆</v>
      </c>
      <c r="H5" s="3" t="s">
        <v>19</v>
      </c>
      <c r="I5" s="8" cm="1">
        <f t="array" ref="I5">fn포인트(E5,F5)</f>
        <v>300</v>
      </c>
      <c r="J5" s="7" t="s">
        <v>72</v>
      </c>
      <c r="L5" s="1" t="s">
        <v>35</v>
      </c>
      <c r="M5" s="9" t="s">
        <v>36</v>
      </c>
      <c r="N5" s="9" t="s">
        <v>37</v>
      </c>
      <c r="O5" s="9" t="s">
        <v>38</v>
      </c>
    </row>
    <row r="6" spans="1:15" x14ac:dyDescent="0.3">
      <c r="A6" s="3" t="s">
        <v>39</v>
      </c>
      <c r="B6" s="3" t="s">
        <v>40</v>
      </c>
      <c r="C6" s="30" t="str">
        <f t="shared" si="0"/>
        <v>감귤소과</v>
      </c>
      <c r="D6" s="3">
        <v>2</v>
      </c>
      <c r="E6" s="3">
        <v>3</v>
      </c>
      <c r="F6" s="3">
        <v>1</v>
      </c>
      <c r="G6" s="30" t="str">
        <f>REPT("★",TRUNC(SUMPRODUCT(D6:F6,{0.5,0.3,0.2})))&amp;REPT("☆",5-TRUNC(SUMPRODUCT(D6:F6,{0.5,0.3,0.2})))</f>
        <v>★★☆☆☆</v>
      </c>
      <c r="H6" s="3" t="s">
        <v>27</v>
      </c>
      <c r="I6" s="8" cm="1">
        <f t="array" ref="I6">fn포인트(E6,F6)</f>
        <v>300</v>
      </c>
      <c r="J6" s="10" t="s">
        <v>41</v>
      </c>
    </row>
    <row r="7" spans="1:15" x14ac:dyDescent="0.3">
      <c r="A7" s="3" t="s">
        <v>42</v>
      </c>
      <c r="B7" s="3" t="s">
        <v>43</v>
      </c>
      <c r="C7" s="30" t="str">
        <f t="shared" si="0"/>
        <v>천애향소과</v>
      </c>
      <c r="D7" s="3">
        <v>1</v>
      </c>
      <c r="E7" s="3">
        <v>2</v>
      </c>
      <c r="F7" s="3">
        <v>4</v>
      </c>
      <c r="G7" s="30" t="str">
        <f>REPT("★",TRUNC(SUMPRODUCT(D7:F7,{0.5,0.3,0.2})))&amp;REPT("☆",5-TRUNC(SUMPRODUCT(D7:F7,{0.5,0.3,0.2})))</f>
        <v>★☆☆☆☆</v>
      </c>
      <c r="H7" s="3" t="s">
        <v>19</v>
      </c>
      <c r="I7" s="8" cm="1">
        <f t="array" ref="I7">fn포인트(E7,F7)</f>
        <v>600</v>
      </c>
      <c r="J7" s="10" t="s">
        <v>28</v>
      </c>
      <c r="L7" t="s">
        <v>1</v>
      </c>
    </row>
    <row r="8" spans="1:15" x14ac:dyDescent="0.3">
      <c r="A8" s="3" t="s">
        <v>44</v>
      </c>
      <c r="B8" s="3" t="s">
        <v>26</v>
      </c>
      <c r="C8" s="30" t="str">
        <f t="shared" si="0"/>
        <v>레드향대과</v>
      </c>
      <c r="D8" s="3">
        <v>4</v>
      </c>
      <c r="E8" s="3">
        <v>2</v>
      </c>
      <c r="F8" s="3">
        <v>4</v>
      </c>
      <c r="G8" s="30" t="str">
        <f>REPT("★",TRUNC(SUMPRODUCT(D8:F8,{0.5,0.3,0.2})))&amp;REPT("☆",5-TRUNC(SUMPRODUCT(D8:F8,{0.5,0.3,0.2})))</f>
        <v>★★★☆☆</v>
      </c>
      <c r="H8" s="3" t="s">
        <v>27</v>
      </c>
      <c r="I8" s="8" cm="1">
        <f t="array" ref="I8">fn포인트(E8,F8)</f>
        <v>600</v>
      </c>
      <c r="J8" s="10" t="s">
        <v>72</v>
      </c>
      <c r="L8" s="36" t="s">
        <v>6</v>
      </c>
      <c r="M8" s="36"/>
      <c r="N8" s="4" t="s">
        <v>178</v>
      </c>
    </row>
    <row r="9" spans="1:15" x14ac:dyDescent="0.3">
      <c r="A9" s="3" t="s">
        <v>45</v>
      </c>
      <c r="B9" s="3" t="s">
        <v>40</v>
      </c>
      <c r="C9" s="30" t="str">
        <f t="shared" si="0"/>
        <v>감귤소과</v>
      </c>
      <c r="D9" s="3">
        <v>2</v>
      </c>
      <c r="E9" s="3">
        <v>3</v>
      </c>
      <c r="F9" s="3">
        <v>5</v>
      </c>
      <c r="G9" s="30" t="str">
        <f>REPT("★",TRUNC(SUMPRODUCT(D9:F9,{0.5,0.3,0.2})))&amp;REPT("☆",5-TRUNC(SUMPRODUCT(D9:F9,{0.5,0.3,0.2})))</f>
        <v>★★☆☆☆</v>
      </c>
      <c r="H9" s="3" t="s">
        <v>19</v>
      </c>
      <c r="I9" s="8" cm="1">
        <f t="array" ref="I9">fn포인트(E9,F9)</f>
        <v>800</v>
      </c>
      <c r="J9" s="10" t="s">
        <v>73</v>
      </c>
      <c r="L9" s="5">
        <v>0</v>
      </c>
      <c r="M9" s="6">
        <v>1</v>
      </c>
      <c r="N9" s="1">
        <f t="array" ref="N9:N12">FREQUENCY(IF((RIGHT(B3:B29,1)="M")+(RIGHT(B3:B29,1)="L"),D3:D29),M9:M12)</f>
        <v>2</v>
      </c>
    </row>
    <row r="10" spans="1:15" x14ac:dyDescent="0.3">
      <c r="A10" s="3" t="s">
        <v>46</v>
      </c>
      <c r="B10" s="3" t="s">
        <v>43</v>
      </c>
      <c r="C10" s="30" t="str">
        <f t="shared" si="0"/>
        <v>천애향소과</v>
      </c>
      <c r="D10" s="3">
        <v>4</v>
      </c>
      <c r="E10" s="3">
        <v>4</v>
      </c>
      <c r="F10" s="3">
        <v>3</v>
      </c>
      <c r="G10" s="30" t="str">
        <f>REPT("★",TRUNC(SUMPRODUCT(D10:F10,{0.5,0.3,0.2})))&amp;REPT("☆",5-TRUNC(SUMPRODUCT(D10:F10,{0.5,0.3,0.2})))</f>
        <v>★★★☆☆</v>
      </c>
      <c r="H10" s="3" t="s">
        <v>27</v>
      </c>
      <c r="I10" s="8" cm="1">
        <f t="array" ref="I10">fn포인트(E10,F10)</f>
        <v>600</v>
      </c>
      <c r="J10" s="10" t="s">
        <v>74</v>
      </c>
      <c r="L10" s="5">
        <v>1</v>
      </c>
      <c r="M10" s="6">
        <v>2</v>
      </c>
      <c r="N10" s="1">
        <v>2</v>
      </c>
    </row>
    <row r="11" spans="1:15" x14ac:dyDescent="0.3">
      <c r="A11" s="3" t="s">
        <v>47</v>
      </c>
      <c r="B11" s="3" t="s">
        <v>48</v>
      </c>
      <c r="C11" s="30" t="str">
        <f t="shared" si="0"/>
        <v>천애향대과</v>
      </c>
      <c r="D11" s="3">
        <v>5</v>
      </c>
      <c r="E11" s="3">
        <v>3</v>
      </c>
      <c r="F11" s="3">
        <v>4</v>
      </c>
      <c r="G11" s="30" t="str">
        <f>REPT("★",TRUNC(SUMPRODUCT(D11:F11,{0.5,0.3,0.2})))&amp;REPT("☆",5-TRUNC(SUMPRODUCT(D11:F11,{0.5,0.3,0.2})))</f>
        <v>★★★★☆</v>
      </c>
      <c r="H11" s="3" t="s">
        <v>19</v>
      </c>
      <c r="I11" s="8" cm="1">
        <f t="array" ref="I11">fn포인트(E11,F11)</f>
        <v>600</v>
      </c>
      <c r="J11" s="10" t="s">
        <v>28</v>
      </c>
      <c r="L11" s="5">
        <v>2</v>
      </c>
      <c r="M11" s="6">
        <v>3</v>
      </c>
      <c r="N11" s="1">
        <v>4</v>
      </c>
    </row>
    <row r="12" spans="1:15" x14ac:dyDescent="0.3">
      <c r="A12" s="3" t="s">
        <v>49</v>
      </c>
      <c r="B12" s="3" t="s">
        <v>48</v>
      </c>
      <c r="C12" s="30" t="str">
        <f t="shared" si="0"/>
        <v>천애향대과</v>
      </c>
      <c r="D12" s="3">
        <v>2</v>
      </c>
      <c r="E12" s="3">
        <v>3</v>
      </c>
      <c r="F12" s="3">
        <v>4</v>
      </c>
      <c r="G12" s="30" t="str">
        <f>REPT("★",TRUNC(SUMPRODUCT(D12:F12,{0.5,0.3,0.2})))&amp;REPT("☆",5-TRUNC(SUMPRODUCT(D12:F12,{0.5,0.3,0.2})))</f>
        <v>★★☆☆☆</v>
      </c>
      <c r="H12" s="3" t="s">
        <v>27</v>
      </c>
      <c r="I12" s="8" cm="1">
        <f t="array" ref="I12">fn포인트(E12,F12)</f>
        <v>600</v>
      </c>
      <c r="J12" s="10" t="s">
        <v>72</v>
      </c>
      <c r="L12" s="5">
        <v>3</v>
      </c>
      <c r="M12" s="6"/>
      <c r="N12" s="1">
        <v>8</v>
      </c>
    </row>
    <row r="13" spans="1:15" x14ac:dyDescent="0.3">
      <c r="A13" s="3" t="s">
        <v>50</v>
      </c>
      <c r="B13" s="3" t="s">
        <v>48</v>
      </c>
      <c r="C13" s="30" t="str">
        <f t="shared" si="0"/>
        <v>천애향대과</v>
      </c>
      <c r="D13" s="3">
        <v>1</v>
      </c>
      <c r="E13" s="3">
        <v>5</v>
      </c>
      <c r="F13" s="3">
        <v>4</v>
      </c>
      <c r="G13" s="30" t="str">
        <f>REPT("★",TRUNC(SUMPRODUCT(D13:F13,{0.5,0.3,0.2})))&amp;REPT("☆",5-TRUNC(SUMPRODUCT(D13:F13,{0.5,0.3,0.2})))</f>
        <v>★★☆☆☆</v>
      </c>
      <c r="H13" s="3" t="s">
        <v>19</v>
      </c>
      <c r="I13" s="8" cm="1">
        <f t="array" ref="I13">fn포인트(E13,F13)</f>
        <v>800</v>
      </c>
      <c r="J13" s="10" t="s">
        <v>41</v>
      </c>
    </row>
    <row r="14" spans="1:15" x14ac:dyDescent="0.3">
      <c r="A14" s="3" t="s">
        <v>51</v>
      </c>
      <c r="B14" s="3" t="s">
        <v>52</v>
      </c>
      <c r="C14" s="30" t="str">
        <f t="shared" si="0"/>
        <v>레드향소과</v>
      </c>
      <c r="D14" s="3">
        <v>5</v>
      </c>
      <c r="E14" s="3">
        <v>5</v>
      </c>
      <c r="F14" s="3">
        <v>5</v>
      </c>
      <c r="G14" s="30" t="str">
        <f>REPT("★",TRUNC(SUMPRODUCT(D14:F14,{0.5,0.3,0.2})))&amp;REPT("☆",5-TRUNC(SUMPRODUCT(D14:F14,{0.5,0.3,0.2})))</f>
        <v>★★★★★</v>
      </c>
      <c r="H14" s="3" t="s">
        <v>27</v>
      </c>
      <c r="I14" s="8" cm="1">
        <f t="array" ref="I14">fn포인트(E14,F14)</f>
        <v>1000</v>
      </c>
      <c r="J14" s="3" t="s">
        <v>28</v>
      </c>
      <c r="L14" t="s">
        <v>2</v>
      </c>
    </row>
    <row r="15" spans="1:15" x14ac:dyDescent="0.3">
      <c r="A15" s="3" t="s">
        <v>53</v>
      </c>
      <c r="B15" s="3" t="s">
        <v>54</v>
      </c>
      <c r="C15" s="30" t="str">
        <f t="shared" si="0"/>
        <v>감귤중과</v>
      </c>
      <c r="D15" s="3">
        <v>2</v>
      </c>
      <c r="E15" s="3">
        <v>3</v>
      </c>
      <c r="F15" s="3">
        <v>2</v>
      </c>
      <c r="G15" s="30" t="str">
        <f>REPT("★",TRUNC(SUMPRODUCT(D15:F15,{0.5,0.3,0.2})))&amp;REPT("☆",5-TRUNC(SUMPRODUCT(D15:F15,{0.5,0.3,0.2})))</f>
        <v>★★☆☆☆</v>
      </c>
      <c r="H15" s="3" t="s">
        <v>19</v>
      </c>
      <c r="I15" s="8" cm="1">
        <f t="array" ref="I15">fn포인트(E15,F15)</f>
        <v>300</v>
      </c>
      <c r="J15" s="7" t="s">
        <v>72</v>
      </c>
      <c r="L15" s="1" t="s">
        <v>10</v>
      </c>
      <c r="M15" s="4" t="s">
        <v>55</v>
      </c>
      <c r="N15" s="4" t="s">
        <v>56</v>
      </c>
    </row>
    <row r="16" spans="1:15" x14ac:dyDescent="0.3">
      <c r="A16" s="3" t="s">
        <v>57</v>
      </c>
      <c r="B16" s="3" t="s">
        <v>48</v>
      </c>
      <c r="C16" s="30" t="str">
        <f t="shared" si="0"/>
        <v>천애향대과</v>
      </c>
      <c r="D16" s="3">
        <v>4</v>
      </c>
      <c r="E16" s="3">
        <v>2</v>
      </c>
      <c r="F16" s="3">
        <v>1</v>
      </c>
      <c r="G16" s="30" t="str">
        <f>REPT("★",TRUNC(SUMPRODUCT(D16:F16,{0.5,0.3,0.2})))&amp;REPT("☆",5-TRUNC(SUMPRODUCT(D16:F16,{0.5,0.3,0.2})))</f>
        <v>★★☆☆☆</v>
      </c>
      <c r="H16" s="3" t="s">
        <v>27</v>
      </c>
      <c r="I16" s="8" cm="1">
        <f t="array" ref="I16">fn포인트(E16,F16)</f>
        <v>300</v>
      </c>
      <c r="J16" s="3" t="s">
        <v>73</v>
      </c>
      <c r="L16" s="1" t="s">
        <v>19</v>
      </c>
      <c r="M16" s="1" t="str">
        <f t="array" ref="M16">_xlfn.CONCAT(SUM(IF(($H$3:$H$29=$L16)*(LEFT($J$3:$J$29,2)=M$15),1)),"/",COUNTA($H$3:$H$29))</f>
        <v>6/27</v>
      </c>
      <c r="N16" s="1" t="str">
        <f t="array" ref="N16">_xlfn.CONCAT(SUM(IF(($H$3:$H$29=$L16)*(LEFT($J$3:$J$29,2)=N$15),1)),"/",COUNTA($H$3:$H$29))</f>
        <v>6/27</v>
      </c>
    </row>
    <row r="17" spans="1:14" x14ac:dyDescent="0.3">
      <c r="A17" s="3" t="s">
        <v>58</v>
      </c>
      <c r="B17" s="3" t="s">
        <v>43</v>
      </c>
      <c r="C17" s="30" t="str">
        <f t="shared" si="0"/>
        <v>천애향소과</v>
      </c>
      <c r="D17" s="3">
        <v>3</v>
      </c>
      <c r="E17" s="3">
        <v>1</v>
      </c>
      <c r="F17" s="3">
        <v>1</v>
      </c>
      <c r="G17" s="30" t="str">
        <f>REPT("★",TRUNC(SUMPRODUCT(D17:F17,{0.5,0.3,0.2})))&amp;REPT("☆",5-TRUNC(SUMPRODUCT(D17:F17,{0.5,0.3,0.2})))</f>
        <v>★★☆☆☆</v>
      </c>
      <c r="H17" s="3" t="s">
        <v>19</v>
      </c>
      <c r="I17" s="8" cm="1">
        <f t="array" ref="I17">fn포인트(E17,F17)</f>
        <v>0</v>
      </c>
      <c r="J17" s="3" t="s">
        <v>28</v>
      </c>
      <c r="L17" s="1" t="s">
        <v>27</v>
      </c>
      <c r="M17" s="1" t="str">
        <f t="array" ref="M17">_xlfn.CONCAT(SUM(IF(($H$3:$H$29=$L17)*(LEFT($J$3:$J$29,2)=M$15),1)),"/",COUNTA($H$3:$H$29))</f>
        <v>7/27</v>
      </c>
      <c r="N17" s="1" t="str">
        <f t="array" ref="N17">_xlfn.CONCAT(SUM(IF(($H$3:$H$29=$L17)*(LEFT($J$3:$J$29,2)=N$15),1)),"/",COUNTA($H$3:$H$29))</f>
        <v>8/27</v>
      </c>
    </row>
    <row r="18" spans="1:14" x14ac:dyDescent="0.3">
      <c r="A18" s="3" t="s">
        <v>59</v>
      </c>
      <c r="B18" s="3" t="s">
        <v>40</v>
      </c>
      <c r="C18" s="30" t="str">
        <f t="shared" si="0"/>
        <v>감귤소과</v>
      </c>
      <c r="D18" s="3">
        <v>2</v>
      </c>
      <c r="E18" s="3">
        <v>4</v>
      </c>
      <c r="F18" s="3">
        <v>2</v>
      </c>
      <c r="G18" s="30" t="str">
        <f>REPT("★",TRUNC(SUMPRODUCT(D18:F18,{0.5,0.3,0.2})))&amp;REPT("☆",5-TRUNC(SUMPRODUCT(D18:F18,{0.5,0.3,0.2})))</f>
        <v>★★☆☆☆</v>
      </c>
      <c r="H18" s="3" t="s">
        <v>27</v>
      </c>
      <c r="I18" s="8" cm="1">
        <f t="array" ref="I18">fn포인트(E18,F18)</f>
        <v>600</v>
      </c>
      <c r="J18" s="7" t="s">
        <v>72</v>
      </c>
    </row>
    <row r="19" spans="1:14" x14ac:dyDescent="0.3">
      <c r="A19" s="3" t="s">
        <v>60</v>
      </c>
      <c r="B19" s="3" t="s">
        <v>43</v>
      </c>
      <c r="C19" s="30" t="str">
        <f t="shared" si="0"/>
        <v>천애향소과</v>
      </c>
      <c r="D19" s="3">
        <v>3</v>
      </c>
      <c r="E19" s="3">
        <v>5</v>
      </c>
      <c r="F19" s="3">
        <v>5</v>
      </c>
      <c r="G19" s="30" t="str">
        <f>REPT("★",TRUNC(SUMPRODUCT(D19:F19,{0.5,0.3,0.2})))&amp;REPT("☆",5-TRUNC(SUMPRODUCT(D19:F19,{0.5,0.3,0.2})))</f>
        <v>★★★★☆</v>
      </c>
      <c r="H19" s="3" t="s">
        <v>27</v>
      </c>
      <c r="I19" s="8" cm="1">
        <f t="array" ref="I19">fn포인트(E19,F19)</f>
        <v>1000</v>
      </c>
      <c r="J19" s="3" t="s">
        <v>41</v>
      </c>
    </row>
    <row r="20" spans="1:14" x14ac:dyDescent="0.3">
      <c r="A20" s="3" t="s">
        <v>61</v>
      </c>
      <c r="B20" s="3" t="s">
        <v>43</v>
      </c>
      <c r="C20" s="30" t="str">
        <f t="shared" si="0"/>
        <v>천애향소과</v>
      </c>
      <c r="D20" s="3">
        <v>1</v>
      </c>
      <c r="E20" s="3">
        <v>1</v>
      </c>
      <c r="F20" s="3">
        <v>3</v>
      </c>
      <c r="G20" s="30" t="str">
        <f>REPT("★",TRUNC(SUMPRODUCT(D20:F20,{0.5,0.3,0.2})))&amp;REPT("☆",5-TRUNC(SUMPRODUCT(D20:F20,{0.5,0.3,0.2})))</f>
        <v>★☆☆☆☆</v>
      </c>
      <c r="H20" s="3" t="s">
        <v>19</v>
      </c>
      <c r="I20" s="8" cm="1">
        <f t="array" ref="I20">fn포인트(E20,F20)</f>
        <v>300</v>
      </c>
      <c r="J20" s="3" t="s">
        <v>28</v>
      </c>
    </row>
    <row r="21" spans="1:14" x14ac:dyDescent="0.3">
      <c r="A21" s="3" t="s">
        <v>62</v>
      </c>
      <c r="B21" s="3" t="s">
        <v>48</v>
      </c>
      <c r="C21" s="30" t="str">
        <f t="shared" si="0"/>
        <v>천애향대과</v>
      </c>
      <c r="D21" s="3">
        <v>4</v>
      </c>
      <c r="E21" s="3">
        <v>4</v>
      </c>
      <c r="F21" s="3">
        <v>4</v>
      </c>
      <c r="G21" s="30" t="str">
        <f>REPT("★",TRUNC(SUMPRODUCT(D21:F21,{0.5,0.3,0.2})))&amp;REPT("☆",5-TRUNC(SUMPRODUCT(D21:F21,{0.5,0.3,0.2})))</f>
        <v>★★★★☆</v>
      </c>
      <c r="H21" s="3" t="s">
        <v>27</v>
      </c>
      <c r="I21" s="8" cm="1">
        <f t="array" ref="I21">fn포인트(E21,F21)</f>
        <v>800</v>
      </c>
      <c r="J21" s="3" t="s">
        <v>72</v>
      </c>
    </row>
    <row r="22" spans="1:14" x14ac:dyDescent="0.3">
      <c r="A22" s="3" t="s">
        <v>63</v>
      </c>
      <c r="B22" s="3" t="s">
        <v>54</v>
      </c>
      <c r="C22" s="30" t="str">
        <f t="shared" si="0"/>
        <v>감귤중과</v>
      </c>
      <c r="D22" s="3">
        <v>3</v>
      </c>
      <c r="E22" s="3">
        <v>5</v>
      </c>
      <c r="F22" s="3">
        <v>1</v>
      </c>
      <c r="G22" s="30" t="str">
        <f>REPT("★",TRUNC(SUMPRODUCT(D22:F22,{0.5,0.3,0.2})))&amp;REPT("☆",5-TRUNC(SUMPRODUCT(D22:F22,{0.5,0.3,0.2})))</f>
        <v>★★★☆☆</v>
      </c>
      <c r="H22" s="3" t="s">
        <v>19</v>
      </c>
      <c r="I22" s="8" cm="1">
        <f t="array" ref="I22">fn포인트(E22,F22)</f>
        <v>600</v>
      </c>
      <c r="J22" s="3" t="s">
        <v>73</v>
      </c>
    </row>
    <row r="23" spans="1:14" x14ac:dyDescent="0.3">
      <c r="A23" s="3" t="s">
        <v>64</v>
      </c>
      <c r="B23" s="3" t="s">
        <v>65</v>
      </c>
      <c r="C23" s="30" t="str">
        <f t="shared" si="0"/>
        <v>감귤대과</v>
      </c>
      <c r="D23" s="3">
        <v>1</v>
      </c>
      <c r="E23" s="3">
        <v>5</v>
      </c>
      <c r="F23" s="3">
        <v>4</v>
      </c>
      <c r="G23" s="30" t="str">
        <f>REPT("★",TRUNC(SUMPRODUCT(D23:F23,{0.5,0.3,0.2})))&amp;REPT("☆",5-TRUNC(SUMPRODUCT(D23:F23,{0.5,0.3,0.2})))</f>
        <v>★★☆☆☆</v>
      </c>
      <c r="H23" s="3" t="s">
        <v>27</v>
      </c>
      <c r="I23" s="8" cm="1">
        <f t="array" ref="I23">fn포인트(E23,F23)</f>
        <v>800</v>
      </c>
      <c r="J23" s="3" t="s">
        <v>28</v>
      </c>
    </row>
    <row r="24" spans="1:14" x14ac:dyDescent="0.3">
      <c r="A24" s="3" t="s">
        <v>66</v>
      </c>
      <c r="B24" s="3" t="s">
        <v>26</v>
      </c>
      <c r="C24" s="30" t="str">
        <f t="shared" si="0"/>
        <v>레드향대과</v>
      </c>
      <c r="D24" s="3">
        <v>5</v>
      </c>
      <c r="E24" s="3">
        <v>3</v>
      </c>
      <c r="F24" s="3">
        <v>4</v>
      </c>
      <c r="G24" s="30" t="str">
        <f>REPT("★",TRUNC(SUMPRODUCT(D24:F24,{0.5,0.3,0.2})))&amp;REPT("☆",5-TRUNC(SUMPRODUCT(D24:F24,{0.5,0.3,0.2})))</f>
        <v>★★★★☆</v>
      </c>
      <c r="H24" s="3" t="s">
        <v>19</v>
      </c>
      <c r="I24" s="8" cm="1">
        <f t="array" ref="I24">fn포인트(E24,F24)</f>
        <v>600</v>
      </c>
      <c r="J24" s="7" t="s">
        <v>72</v>
      </c>
    </row>
    <row r="25" spans="1:14" x14ac:dyDescent="0.3">
      <c r="A25" s="3" t="s">
        <v>67</v>
      </c>
      <c r="B25" s="3" t="s">
        <v>40</v>
      </c>
      <c r="C25" s="30" t="str">
        <f t="shared" si="0"/>
        <v>감귤소과</v>
      </c>
      <c r="D25" s="3">
        <v>3</v>
      </c>
      <c r="E25" s="3">
        <v>5</v>
      </c>
      <c r="F25" s="3">
        <v>3</v>
      </c>
      <c r="G25" s="30" t="str">
        <f>REPT("★",TRUNC(SUMPRODUCT(D25:F25,{0.5,0.3,0.2})))&amp;REPT("☆",5-TRUNC(SUMPRODUCT(D25:F25,{0.5,0.3,0.2})))</f>
        <v>★★★☆☆</v>
      </c>
      <c r="H25" s="3" t="s">
        <v>27</v>
      </c>
      <c r="I25" s="8" cm="1">
        <f t="array" ref="I25">fn포인트(E25,F25)</f>
        <v>800</v>
      </c>
      <c r="J25" s="3" t="s">
        <v>41</v>
      </c>
    </row>
    <row r="26" spans="1:14" x14ac:dyDescent="0.3">
      <c r="A26" s="3" t="s">
        <v>68</v>
      </c>
      <c r="B26" s="3" t="s">
        <v>65</v>
      </c>
      <c r="C26" s="30" t="str">
        <f t="shared" si="0"/>
        <v>감귤대과</v>
      </c>
      <c r="D26" s="3">
        <v>4</v>
      </c>
      <c r="E26" s="3">
        <v>1</v>
      </c>
      <c r="F26" s="3">
        <v>2</v>
      </c>
      <c r="G26" s="30" t="str">
        <f>REPT("★",TRUNC(SUMPRODUCT(D26:F26,{0.5,0.3,0.2})))&amp;REPT("☆",5-TRUNC(SUMPRODUCT(D26:F26,{0.5,0.3,0.2})))</f>
        <v>★★☆☆☆</v>
      </c>
      <c r="H26" s="3" t="s">
        <v>27</v>
      </c>
      <c r="I26" s="8" cm="1">
        <f t="array" ref="I26">fn포인트(E26,F26)</f>
        <v>300</v>
      </c>
      <c r="J26" s="3" t="s">
        <v>28</v>
      </c>
    </row>
    <row r="27" spans="1:14" x14ac:dyDescent="0.3">
      <c r="A27" s="3" t="s">
        <v>69</v>
      </c>
      <c r="B27" s="3" t="s">
        <v>52</v>
      </c>
      <c r="C27" s="30" t="str">
        <f t="shared" si="0"/>
        <v>레드향소과</v>
      </c>
      <c r="D27" s="3">
        <v>4</v>
      </c>
      <c r="E27" s="3">
        <v>4</v>
      </c>
      <c r="F27" s="3">
        <v>4</v>
      </c>
      <c r="G27" s="30" t="str">
        <f>REPT("★",TRUNC(SUMPRODUCT(D27:F27,{0.5,0.3,0.2})))&amp;REPT("☆",5-TRUNC(SUMPRODUCT(D27:F27,{0.5,0.3,0.2})))</f>
        <v>★★★★☆</v>
      </c>
      <c r="H27" s="3" t="s">
        <v>19</v>
      </c>
      <c r="I27" s="8" cm="1">
        <f t="array" ref="I27">fn포인트(E27,F27)</f>
        <v>800</v>
      </c>
      <c r="J27" s="7" t="s">
        <v>72</v>
      </c>
    </row>
    <row r="28" spans="1:14" x14ac:dyDescent="0.3">
      <c r="A28" s="3" t="s">
        <v>70</v>
      </c>
      <c r="B28" s="3" t="s">
        <v>48</v>
      </c>
      <c r="C28" s="30" t="str">
        <f t="shared" si="0"/>
        <v>천애향대과</v>
      </c>
      <c r="D28" s="3">
        <v>3</v>
      </c>
      <c r="E28" s="3">
        <v>1</v>
      </c>
      <c r="F28" s="3">
        <v>3</v>
      </c>
      <c r="G28" s="30" t="str">
        <f>REPT("★",TRUNC(SUMPRODUCT(D28:F28,{0.5,0.3,0.2})))&amp;REPT("☆",5-TRUNC(SUMPRODUCT(D28:F28,{0.5,0.3,0.2})))</f>
        <v>★★☆☆☆</v>
      </c>
      <c r="H28" s="3" t="s">
        <v>27</v>
      </c>
      <c r="I28" s="8" cm="1">
        <f t="array" ref="I28">fn포인트(E28,F28)</f>
        <v>300</v>
      </c>
      <c r="J28" s="3" t="s">
        <v>73</v>
      </c>
    </row>
    <row r="29" spans="1:14" x14ac:dyDescent="0.3">
      <c r="A29" s="3" t="s">
        <v>71</v>
      </c>
      <c r="B29" s="3" t="s">
        <v>54</v>
      </c>
      <c r="C29" s="30" t="str">
        <f t="shared" si="0"/>
        <v>감귤중과</v>
      </c>
      <c r="D29" s="3">
        <v>5</v>
      </c>
      <c r="E29" s="3">
        <v>4</v>
      </c>
      <c r="F29" s="3">
        <v>5</v>
      </c>
      <c r="G29" s="30" t="str">
        <f>REPT("★",TRUNC(SUMPRODUCT(D29:F29,{0.5,0.3,0.2})))&amp;REPT("☆",5-TRUNC(SUMPRODUCT(D29:F29,{0.5,0.3,0.2})))</f>
        <v>★★★★☆</v>
      </c>
      <c r="H29" s="3" t="s">
        <v>27</v>
      </c>
      <c r="I29" s="8" cm="1">
        <f t="array" ref="I29">fn포인트(E29,F29)</f>
        <v>800</v>
      </c>
      <c r="J29" s="3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C3564-02C4-43C5-8328-F54695429C30}">
  <dimension ref="A1:D15"/>
  <sheetViews>
    <sheetView tabSelected="1" workbookViewId="0">
      <selection activeCell="B11" sqref="B11"/>
    </sheetView>
  </sheetViews>
  <sheetFormatPr defaultRowHeight="16.5" x14ac:dyDescent="0.3"/>
  <cols>
    <col min="1" max="1" width="11" bestFit="1" customWidth="1"/>
    <col min="2" max="2" width="10.25" customWidth="1"/>
  </cols>
  <sheetData>
    <row r="1" spans="1:4" x14ac:dyDescent="0.3">
      <c r="A1" t="s">
        <v>167</v>
      </c>
      <c r="B1" t="s">
        <v>168</v>
      </c>
      <c r="C1" t="s">
        <v>169</v>
      </c>
      <c r="D1" t="s">
        <v>175</v>
      </c>
    </row>
    <row r="2" spans="1:4" x14ac:dyDescent="0.3">
      <c r="A2" t="s">
        <v>89</v>
      </c>
      <c r="B2">
        <v>3</v>
      </c>
      <c r="C2">
        <v>0</v>
      </c>
      <c r="D2" t="s">
        <v>170</v>
      </c>
    </row>
    <row r="3" spans="1:4" x14ac:dyDescent="0.3">
      <c r="A3" t="s">
        <v>88</v>
      </c>
      <c r="B3">
        <v>5</v>
      </c>
      <c r="C3">
        <v>800</v>
      </c>
      <c r="D3" t="s">
        <v>170</v>
      </c>
    </row>
    <row r="4" spans="1:4" x14ac:dyDescent="0.3">
      <c r="A4" t="s">
        <v>88</v>
      </c>
      <c r="B4">
        <v>1</v>
      </c>
      <c r="C4">
        <v>300</v>
      </c>
      <c r="D4" t="s">
        <v>170</v>
      </c>
    </row>
    <row r="5" spans="1:4" x14ac:dyDescent="0.3">
      <c r="A5" t="s">
        <v>88</v>
      </c>
      <c r="B5">
        <v>4</v>
      </c>
      <c r="C5">
        <v>300</v>
      </c>
      <c r="D5" t="s">
        <v>170</v>
      </c>
    </row>
    <row r="6" spans="1:4" x14ac:dyDescent="0.3">
      <c r="A6" t="s">
        <v>83</v>
      </c>
      <c r="B6">
        <v>5</v>
      </c>
      <c r="C6">
        <v>600</v>
      </c>
      <c r="D6" t="s">
        <v>170</v>
      </c>
    </row>
    <row r="7" spans="1:4" x14ac:dyDescent="0.3">
      <c r="A7" t="s">
        <v>83</v>
      </c>
      <c r="B7">
        <v>1</v>
      </c>
      <c r="C7">
        <v>600</v>
      </c>
      <c r="D7" t="s">
        <v>170</v>
      </c>
    </row>
    <row r="8" spans="1:4" x14ac:dyDescent="0.3">
      <c r="A8" t="s">
        <v>78</v>
      </c>
      <c r="B8">
        <v>3</v>
      </c>
      <c r="C8">
        <v>600</v>
      </c>
      <c r="D8" t="s">
        <v>170</v>
      </c>
    </row>
    <row r="9" spans="1:4" x14ac:dyDescent="0.3">
      <c r="A9" t="s">
        <v>86</v>
      </c>
      <c r="B9">
        <v>5</v>
      </c>
      <c r="C9">
        <v>600</v>
      </c>
      <c r="D9" t="s">
        <v>170</v>
      </c>
    </row>
    <row r="10" spans="1:4" x14ac:dyDescent="0.3">
      <c r="A10" t="s">
        <v>85</v>
      </c>
      <c r="B10">
        <v>3</v>
      </c>
      <c r="C10">
        <v>300</v>
      </c>
      <c r="D10" t="s">
        <v>170</v>
      </c>
    </row>
    <row r="11" spans="1:4" x14ac:dyDescent="0.3">
      <c r="A11" t="s">
        <v>85</v>
      </c>
      <c r="B11">
        <v>4</v>
      </c>
      <c r="C11">
        <v>300</v>
      </c>
      <c r="D11" t="s">
        <v>170</v>
      </c>
    </row>
    <row r="12" spans="1:4" x14ac:dyDescent="0.3">
      <c r="A12" t="s">
        <v>85</v>
      </c>
      <c r="B12">
        <v>1</v>
      </c>
      <c r="C12">
        <v>800</v>
      </c>
      <c r="D12" t="s">
        <v>170</v>
      </c>
    </row>
    <row r="13" spans="1:4" x14ac:dyDescent="0.3">
      <c r="A13" t="s">
        <v>85</v>
      </c>
      <c r="B13">
        <v>4</v>
      </c>
      <c r="C13">
        <v>600</v>
      </c>
      <c r="D13" t="s">
        <v>170</v>
      </c>
    </row>
    <row r="14" spans="1:4" x14ac:dyDescent="0.3">
      <c r="A14" t="s">
        <v>81</v>
      </c>
      <c r="B14">
        <v>2</v>
      </c>
      <c r="C14">
        <v>800</v>
      </c>
      <c r="D14" t="s">
        <v>170</v>
      </c>
    </row>
    <row r="15" spans="1:4" x14ac:dyDescent="0.3">
      <c r="A15" t="s">
        <v>81</v>
      </c>
      <c r="B15">
        <v>5</v>
      </c>
      <c r="C15">
        <v>1000</v>
      </c>
      <c r="D15" t="s">
        <v>170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E057-0DB7-4DB7-9D3D-07E216D39BF8}">
  <sheetPr codeName="Sheet10"/>
  <dimension ref="A2:D17"/>
  <sheetViews>
    <sheetView workbookViewId="0">
      <selection activeCell="F28" sqref="F28"/>
    </sheetView>
  </sheetViews>
  <sheetFormatPr defaultRowHeight="16.5" x14ac:dyDescent="0.3"/>
  <cols>
    <col min="1" max="1" width="14" bestFit="1" customWidth="1"/>
    <col min="2" max="2" width="11" bestFit="1" customWidth="1"/>
    <col min="3" max="3" width="15.25" bestFit="1" customWidth="1"/>
    <col min="4" max="4" width="13.125" bestFit="1" customWidth="1"/>
    <col min="5" max="19" width="15.25" bestFit="1" customWidth="1"/>
    <col min="20" max="20" width="20.125" bestFit="1" customWidth="1"/>
    <col min="21" max="21" width="18" bestFit="1" customWidth="1"/>
  </cols>
  <sheetData>
    <row r="2" spans="1:4" x14ac:dyDescent="0.3">
      <c r="A2" s="32" t="s">
        <v>175</v>
      </c>
      <c r="B2" s="32" t="s">
        <v>167</v>
      </c>
      <c r="C2" t="s">
        <v>173</v>
      </c>
      <c r="D2" t="s">
        <v>174</v>
      </c>
    </row>
    <row r="3" spans="1:4" x14ac:dyDescent="0.3">
      <c r="A3" t="s">
        <v>170</v>
      </c>
      <c r="C3" s="33"/>
      <c r="D3" s="34"/>
    </row>
    <row r="4" spans="1:4" x14ac:dyDescent="0.3">
      <c r="B4" t="s">
        <v>88</v>
      </c>
      <c r="C4" s="33">
        <v>10</v>
      </c>
      <c r="D4" s="34">
        <v>1400</v>
      </c>
    </row>
    <row r="5" spans="1:4" x14ac:dyDescent="0.3">
      <c r="B5" t="s">
        <v>83</v>
      </c>
      <c r="C5" s="33">
        <v>6</v>
      </c>
      <c r="D5" s="34">
        <v>1200</v>
      </c>
    </row>
    <row r="6" spans="1:4" x14ac:dyDescent="0.3">
      <c r="B6" t="s">
        <v>86</v>
      </c>
      <c r="C6" s="33">
        <v>5</v>
      </c>
      <c r="D6" s="34">
        <v>600</v>
      </c>
    </row>
    <row r="7" spans="1:4" x14ac:dyDescent="0.3">
      <c r="B7" t="s">
        <v>85</v>
      </c>
      <c r="C7" s="33">
        <v>12</v>
      </c>
      <c r="D7" s="34">
        <v>2000</v>
      </c>
    </row>
    <row r="8" spans="1:4" x14ac:dyDescent="0.3">
      <c r="B8" t="s">
        <v>81</v>
      </c>
      <c r="C8" s="33">
        <v>7</v>
      </c>
      <c r="D8" s="34">
        <v>1800</v>
      </c>
    </row>
    <row r="9" spans="1:4" x14ac:dyDescent="0.3">
      <c r="A9" t="s">
        <v>176</v>
      </c>
      <c r="C9" s="33">
        <v>40</v>
      </c>
      <c r="D9" s="34">
        <v>7000</v>
      </c>
    </row>
    <row r="10" spans="1:4" x14ac:dyDescent="0.3">
      <c r="A10" t="s">
        <v>171</v>
      </c>
      <c r="C10" s="33"/>
      <c r="D10" s="34"/>
    </row>
    <row r="11" spans="1:4" x14ac:dyDescent="0.3">
      <c r="B11" t="s">
        <v>89</v>
      </c>
      <c r="C11" s="33">
        <v>4</v>
      </c>
      <c r="D11" s="34">
        <v>800</v>
      </c>
    </row>
    <row r="12" spans="1:4" x14ac:dyDescent="0.3">
      <c r="B12" t="s">
        <v>76</v>
      </c>
      <c r="C12" s="33">
        <v>13</v>
      </c>
      <c r="D12" s="34">
        <v>2300</v>
      </c>
    </row>
    <row r="13" spans="1:4" x14ac:dyDescent="0.3">
      <c r="B13" t="s">
        <v>85</v>
      </c>
      <c r="C13" s="33">
        <v>5</v>
      </c>
      <c r="D13" s="34">
        <v>1300</v>
      </c>
    </row>
    <row r="14" spans="1:4" x14ac:dyDescent="0.3">
      <c r="B14" t="s">
        <v>81</v>
      </c>
      <c r="C14" s="33">
        <v>9</v>
      </c>
      <c r="D14" s="34">
        <v>1900</v>
      </c>
    </row>
    <row r="15" spans="1:4" x14ac:dyDescent="0.3">
      <c r="B15" t="s">
        <v>82</v>
      </c>
      <c r="C15" s="33">
        <v>3</v>
      </c>
      <c r="D15" s="34">
        <v>800</v>
      </c>
    </row>
    <row r="16" spans="1:4" x14ac:dyDescent="0.3">
      <c r="A16" t="s">
        <v>177</v>
      </c>
      <c r="C16" s="33">
        <v>34</v>
      </c>
      <c r="D16" s="34">
        <v>7100</v>
      </c>
    </row>
    <row r="17" spans="1:4" x14ac:dyDescent="0.3">
      <c r="A17" t="s">
        <v>172</v>
      </c>
      <c r="C17" s="33">
        <v>74</v>
      </c>
      <c r="D17" s="34">
        <v>14100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/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11</v>
      </c>
    </row>
    <row r="3" spans="1:7" x14ac:dyDescent="0.3">
      <c r="A3" s="11" t="s">
        <v>59</v>
      </c>
      <c r="B3" s="11" t="s">
        <v>78</v>
      </c>
      <c r="C3" s="11">
        <v>2</v>
      </c>
      <c r="D3" s="11">
        <v>4</v>
      </c>
      <c r="E3" s="11">
        <v>2</v>
      </c>
      <c r="F3" s="11" t="s">
        <v>77</v>
      </c>
      <c r="G3" s="28">
        <v>600</v>
      </c>
    </row>
    <row r="4" spans="1:7" x14ac:dyDescent="0.3">
      <c r="A4" s="11" t="s">
        <v>63</v>
      </c>
      <c r="B4" s="11" t="s">
        <v>78</v>
      </c>
      <c r="C4" s="11">
        <v>3</v>
      </c>
      <c r="D4" s="11">
        <v>5</v>
      </c>
      <c r="E4" s="11">
        <v>1</v>
      </c>
      <c r="F4" s="11" t="s">
        <v>79</v>
      </c>
      <c r="G4" s="28">
        <v>600</v>
      </c>
    </row>
    <row r="5" spans="1:7" x14ac:dyDescent="0.3">
      <c r="A5" s="11" t="s">
        <v>45</v>
      </c>
      <c r="B5" s="11" t="s">
        <v>81</v>
      </c>
      <c r="C5" s="11">
        <v>2</v>
      </c>
      <c r="D5" s="11">
        <v>3</v>
      </c>
      <c r="E5" s="11">
        <v>5</v>
      </c>
      <c r="F5" s="11" t="s">
        <v>77</v>
      </c>
      <c r="G5" s="28">
        <v>800</v>
      </c>
    </row>
    <row r="6" spans="1:7" x14ac:dyDescent="0.3">
      <c r="A6" s="11" t="s">
        <v>67</v>
      </c>
      <c r="B6" s="11" t="s">
        <v>81</v>
      </c>
      <c r="C6" s="11">
        <v>3</v>
      </c>
      <c r="D6" s="11">
        <v>5</v>
      </c>
      <c r="E6" s="11">
        <v>3</v>
      </c>
      <c r="F6" s="11" t="s">
        <v>79</v>
      </c>
      <c r="G6" s="28">
        <v>800</v>
      </c>
    </row>
    <row r="7" spans="1:7" x14ac:dyDescent="0.3">
      <c r="A7" s="11" t="s">
        <v>69</v>
      </c>
      <c r="B7" s="11" t="s">
        <v>81</v>
      </c>
      <c r="C7" s="11">
        <v>4</v>
      </c>
      <c r="D7" s="11">
        <v>4</v>
      </c>
      <c r="E7" s="11">
        <v>4</v>
      </c>
      <c r="F7" s="11" t="s">
        <v>80</v>
      </c>
      <c r="G7" s="28">
        <v>800</v>
      </c>
    </row>
    <row r="8" spans="1:7" x14ac:dyDescent="0.3">
      <c r="A8" s="11" t="s">
        <v>51</v>
      </c>
      <c r="B8" s="11" t="s">
        <v>81</v>
      </c>
      <c r="C8" s="11">
        <v>5</v>
      </c>
      <c r="D8" s="11">
        <v>5</v>
      </c>
      <c r="E8" s="11">
        <v>5</v>
      </c>
      <c r="F8" s="11" t="s">
        <v>87</v>
      </c>
      <c r="G8" s="28">
        <v>1000</v>
      </c>
    </row>
    <row r="9" spans="1:7" x14ac:dyDescent="0.3">
      <c r="A9" s="11" t="s">
        <v>39</v>
      </c>
      <c r="B9" s="11" t="s">
        <v>81</v>
      </c>
      <c r="C9" s="11">
        <v>2</v>
      </c>
      <c r="D9" s="11">
        <v>3</v>
      </c>
      <c r="E9" s="11">
        <v>1</v>
      </c>
      <c r="F9" s="11" t="s">
        <v>77</v>
      </c>
      <c r="G9" s="28">
        <v>300</v>
      </c>
    </row>
    <row r="10" spans="1:7" x14ac:dyDescent="0.3">
      <c r="A10" s="11" t="s">
        <v>50</v>
      </c>
      <c r="B10" s="11" t="s">
        <v>76</v>
      </c>
      <c r="C10" s="11">
        <v>1</v>
      </c>
      <c r="D10" s="11">
        <v>5</v>
      </c>
      <c r="E10" s="11">
        <v>4</v>
      </c>
      <c r="F10" s="11" t="s">
        <v>77</v>
      </c>
      <c r="G10" s="28">
        <v>800</v>
      </c>
    </row>
    <row r="11" spans="1:7" x14ac:dyDescent="0.3">
      <c r="A11" s="11" t="s">
        <v>33</v>
      </c>
      <c r="B11" s="11" t="s">
        <v>76</v>
      </c>
      <c r="C11" s="11">
        <v>3</v>
      </c>
      <c r="D11" s="11">
        <v>1</v>
      </c>
      <c r="E11" s="11">
        <v>3</v>
      </c>
      <c r="F11" s="11" t="s">
        <v>77</v>
      </c>
      <c r="G11" s="28">
        <v>300</v>
      </c>
    </row>
    <row r="12" spans="1:7" x14ac:dyDescent="0.3">
      <c r="A12" s="11" t="s">
        <v>44</v>
      </c>
      <c r="B12" s="11" t="s">
        <v>76</v>
      </c>
      <c r="C12" s="11">
        <v>4</v>
      </c>
      <c r="D12" s="11">
        <v>2</v>
      </c>
      <c r="E12" s="11">
        <v>4</v>
      </c>
      <c r="F12" s="11" t="s">
        <v>79</v>
      </c>
      <c r="G12" s="28">
        <v>600</v>
      </c>
    </row>
    <row r="13" spans="1:7" x14ac:dyDescent="0.3">
      <c r="A13" s="11" t="s">
        <v>66</v>
      </c>
      <c r="B13" s="11" t="s">
        <v>76</v>
      </c>
      <c r="C13" s="11">
        <v>5</v>
      </c>
      <c r="D13" s="11">
        <v>3</v>
      </c>
      <c r="E13" s="11">
        <v>4</v>
      </c>
      <c r="F13" s="11" t="s">
        <v>80</v>
      </c>
      <c r="G13" s="28">
        <v>600</v>
      </c>
    </row>
    <row r="14" spans="1:7" x14ac:dyDescent="0.3">
      <c r="A14" s="11" t="s">
        <v>47</v>
      </c>
      <c r="B14" s="11" t="s">
        <v>86</v>
      </c>
      <c r="C14" s="11">
        <v>5</v>
      </c>
      <c r="D14" s="11">
        <v>3</v>
      </c>
      <c r="E14" s="11">
        <v>4</v>
      </c>
      <c r="F14" s="11" t="s">
        <v>80</v>
      </c>
      <c r="G14" s="28">
        <v>600</v>
      </c>
    </row>
    <row r="15" spans="1:7" x14ac:dyDescent="0.3">
      <c r="A15" s="11" t="s">
        <v>17</v>
      </c>
      <c r="B15" s="11" t="s">
        <v>82</v>
      </c>
      <c r="C15" s="11">
        <v>3</v>
      </c>
      <c r="D15" s="11">
        <v>5</v>
      </c>
      <c r="E15" s="11">
        <v>3</v>
      </c>
      <c r="F15" s="11" t="s">
        <v>79</v>
      </c>
      <c r="G15" s="28">
        <v>800</v>
      </c>
    </row>
    <row r="16" spans="1:7" x14ac:dyDescent="0.3">
      <c r="A16" s="11" t="s">
        <v>71</v>
      </c>
      <c r="B16" s="11" t="s">
        <v>88</v>
      </c>
      <c r="C16" s="11">
        <v>5</v>
      </c>
      <c r="D16" s="11">
        <v>4</v>
      </c>
      <c r="E16" s="11">
        <v>5</v>
      </c>
      <c r="F16" s="11" t="s">
        <v>80</v>
      </c>
      <c r="G16" s="28">
        <v>800</v>
      </c>
    </row>
    <row r="17" spans="1:7" x14ac:dyDescent="0.3">
      <c r="A17" s="11" t="s">
        <v>61</v>
      </c>
      <c r="B17" s="11" t="s">
        <v>88</v>
      </c>
      <c r="C17" s="11">
        <v>1</v>
      </c>
      <c r="D17" s="11">
        <v>1</v>
      </c>
      <c r="E17" s="11">
        <v>3</v>
      </c>
      <c r="F17" s="11" t="s">
        <v>84</v>
      </c>
      <c r="G17" s="28">
        <v>300</v>
      </c>
    </row>
    <row r="18" spans="1:7" x14ac:dyDescent="0.3">
      <c r="A18" s="11" t="s">
        <v>57</v>
      </c>
      <c r="B18" s="11" t="s">
        <v>88</v>
      </c>
      <c r="C18" s="11">
        <v>4</v>
      </c>
      <c r="D18" s="11">
        <v>2</v>
      </c>
      <c r="E18" s="11">
        <v>1</v>
      </c>
      <c r="F18" s="11" t="s">
        <v>77</v>
      </c>
      <c r="G18" s="28">
        <v>300</v>
      </c>
    </row>
    <row r="19" spans="1:7" x14ac:dyDescent="0.3">
      <c r="A19" s="11" t="s">
        <v>42</v>
      </c>
      <c r="B19" s="11" t="s">
        <v>83</v>
      </c>
      <c r="C19" s="11">
        <v>1</v>
      </c>
      <c r="D19" s="11">
        <v>2</v>
      </c>
      <c r="E19" s="11">
        <v>4</v>
      </c>
      <c r="F19" s="11" t="s">
        <v>84</v>
      </c>
      <c r="G19" s="28">
        <v>600</v>
      </c>
    </row>
    <row r="20" spans="1:7" x14ac:dyDescent="0.3">
      <c r="A20" s="11" t="s">
        <v>49</v>
      </c>
      <c r="B20" s="11" t="s">
        <v>83</v>
      </c>
      <c r="C20" s="11">
        <v>2</v>
      </c>
      <c r="D20" s="11">
        <v>3</v>
      </c>
      <c r="E20" s="11">
        <v>4</v>
      </c>
      <c r="F20" s="11" t="s">
        <v>77</v>
      </c>
      <c r="G20" s="28">
        <v>600</v>
      </c>
    </row>
    <row r="21" spans="1:7" x14ac:dyDescent="0.3">
      <c r="A21" s="11" t="s">
        <v>25</v>
      </c>
      <c r="B21" s="11" t="s">
        <v>83</v>
      </c>
      <c r="C21" s="11">
        <v>5</v>
      </c>
      <c r="D21" s="11">
        <v>3</v>
      </c>
      <c r="E21" s="11">
        <v>4</v>
      </c>
      <c r="F21" s="11" t="s">
        <v>80</v>
      </c>
      <c r="G21" s="28">
        <v>600</v>
      </c>
    </row>
    <row r="22" spans="1:7" x14ac:dyDescent="0.3">
      <c r="A22" s="11" t="s">
        <v>64</v>
      </c>
      <c r="B22" s="11" t="s">
        <v>85</v>
      </c>
      <c r="C22" s="11">
        <v>1</v>
      </c>
      <c r="D22" s="11">
        <v>5</v>
      </c>
      <c r="E22" s="11">
        <v>4</v>
      </c>
      <c r="F22" s="11" t="s">
        <v>77</v>
      </c>
      <c r="G22" s="28">
        <v>800</v>
      </c>
    </row>
    <row r="23" spans="1:7" x14ac:dyDescent="0.3">
      <c r="A23" s="11" t="s">
        <v>60</v>
      </c>
      <c r="B23" s="11" t="s">
        <v>85</v>
      </c>
      <c r="C23" s="11">
        <v>3</v>
      </c>
      <c r="D23" s="11">
        <v>5</v>
      </c>
      <c r="E23" s="11">
        <v>5</v>
      </c>
      <c r="F23" s="11" t="s">
        <v>80</v>
      </c>
      <c r="G23" s="28">
        <v>1000</v>
      </c>
    </row>
    <row r="24" spans="1:7" x14ac:dyDescent="0.3">
      <c r="A24" s="11" t="s">
        <v>53</v>
      </c>
      <c r="B24" s="11" t="s">
        <v>85</v>
      </c>
      <c r="C24" s="11">
        <v>2</v>
      </c>
      <c r="D24" s="11">
        <v>3</v>
      </c>
      <c r="E24" s="11">
        <v>2</v>
      </c>
      <c r="F24" s="11" t="s">
        <v>77</v>
      </c>
      <c r="G24" s="28">
        <v>300</v>
      </c>
    </row>
    <row r="25" spans="1:7" x14ac:dyDescent="0.3">
      <c r="A25" s="11" t="s">
        <v>70</v>
      </c>
      <c r="B25" s="11" t="s">
        <v>85</v>
      </c>
      <c r="C25" s="11">
        <v>3</v>
      </c>
      <c r="D25" s="11">
        <v>1</v>
      </c>
      <c r="E25" s="11">
        <v>3</v>
      </c>
      <c r="F25" s="11" t="s">
        <v>77</v>
      </c>
      <c r="G25" s="28">
        <v>300</v>
      </c>
    </row>
    <row r="26" spans="1:7" x14ac:dyDescent="0.3">
      <c r="A26" s="11" t="s">
        <v>68</v>
      </c>
      <c r="B26" s="11" t="s">
        <v>85</v>
      </c>
      <c r="C26" s="11">
        <v>4</v>
      </c>
      <c r="D26" s="11">
        <v>1</v>
      </c>
      <c r="E26" s="11">
        <v>2</v>
      </c>
      <c r="F26" s="11" t="s">
        <v>77</v>
      </c>
      <c r="G26" s="28">
        <v>300</v>
      </c>
    </row>
    <row r="27" spans="1:7" x14ac:dyDescent="0.3">
      <c r="A27" s="11" t="s">
        <v>46</v>
      </c>
      <c r="B27" s="11" t="s">
        <v>85</v>
      </c>
      <c r="C27" s="11">
        <v>4</v>
      </c>
      <c r="D27" s="11">
        <v>4</v>
      </c>
      <c r="E27" s="11">
        <v>3</v>
      </c>
      <c r="F27" s="11" t="s">
        <v>79</v>
      </c>
      <c r="G27" s="28">
        <v>600</v>
      </c>
    </row>
    <row r="28" spans="1:7" x14ac:dyDescent="0.3">
      <c r="A28" s="11" t="s">
        <v>62</v>
      </c>
      <c r="B28" s="11" t="s">
        <v>89</v>
      </c>
      <c r="C28" s="11">
        <v>4</v>
      </c>
      <c r="D28" s="11">
        <v>4</v>
      </c>
      <c r="E28" s="11">
        <v>4</v>
      </c>
      <c r="F28" s="11" t="s">
        <v>80</v>
      </c>
      <c r="G28" s="28">
        <v>800</v>
      </c>
    </row>
    <row r="29" spans="1:7" x14ac:dyDescent="0.3">
      <c r="A29" s="11" t="s">
        <v>58</v>
      </c>
      <c r="B29" s="11" t="s">
        <v>89</v>
      </c>
      <c r="C29" s="11">
        <v>3</v>
      </c>
      <c r="D29" s="11">
        <v>1</v>
      </c>
      <c r="E29" s="11">
        <v>1</v>
      </c>
      <c r="F29" s="11" t="s">
        <v>77</v>
      </c>
      <c r="G29" s="28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B6AD3B8F-37EB-435F-A592-0B35D931281C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/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10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35">
        <v>1</v>
      </c>
    </row>
    <row r="4" spans="1:6" x14ac:dyDescent="0.3">
      <c r="A4" s="11" t="s">
        <v>25</v>
      </c>
      <c r="B4" s="11" t="s">
        <v>83</v>
      </c>
      <c r="C4" s="11">
        <v>5</v>
      </c>
      <c r="D4" s="11">
        <v>3</v>
      </c>
      <c r="E4" s="11">
        <v>4</v>
      </c>
      <c r="F4" s="35">
        <v>0</v>
      </c>
    </row>
    <row r="5" spans="1:6" x14ac:dyDescent="0.3">
      <c r="A5" s="11" t="s">
        <v>33</v>
      </c>
      <c r="B5" s="11" t="s">
        <v>76</v>
      </c>
      <c r="C5" s="11">
        <v>3</v>
      </c>
      <c r="D5" s="11">
        <v>1</v>
      </c>
      <c r="E5" s="11">
        <v>3</v>
      </c>
      <c r="F5" s="35">
        <v>1</v>
      </c>
    </row>
    <row r="6" spans="1:6" x14ac:dyDescent="0.3">
      <c r="A6" s="11" t="s">
        <v>39</v>
      </c>
      <c r="B6" s="11" t="s">
        <v>81</v>
      </c>
      <c r="C6" s="11">
        <v>2</v>
      </c>
      <c r="D6" s="11">
        <v>3</v>
      </c>
      <c r="E6" s="11">
        <v>1</v>
      </c>
      <c r="F6" s="35">
        <v>0</v>
      </c>
    </row>
    <row r="7" spans="1:6" x14ac:dyDescent="0.3">
      <c r="A7" s="11" t="s">
        <v>42</v>
      </c>
      <c r="B7" s="11" t="s">
        <v>83</v>
      </c>
      <c r="C7" s="11">
        <v>1</v>
      </c>
      <c r="D7" s="11">
        <v>2</v>
      </c>
      <c r="E7" s="11">
        <v>4</v>
      </c>
      <c r="F7" s="35" t="s">
        <v>165</v>
      </c>
    </row>
    <row r="8" spans="1:6" x14ac:dyDescent="0.3">
      <c r="A8" s="11" t="s">
        <v>44</v>
      </c>
      <c r="B8" s="11" t="s">
        <v>76</v>
      </c>
      <c r="C8" s="11">
        <v>4</v>
      </c>
      <c r="D8" s="11">
        <v>2</v>
      </c>
      <c r="E8" s="11">
        <v>4</v>
      </c>
      <c r="F8" s="35">
        <v>0</v>
      </c>
    </row>
    <row r="9" spans="1:6" x14ac:dyDescent="0.3">
      <c r="A9" s="11" t="s">
        <v>45</v>
      </c>
      <c r="B9" s="11" t="s">
        <v>81</v>
      </c>
      <c r="C9" s="11">
        <v>2</v>
      </c>
      <c r="D9" s="11">
        <v>3</v>
      </c>
      <c r="E9" s="11">
        <v>5</v>
      </c>
      <c r="F9" s="35">
        <v>1</v>
      </c>
    </row>
    <row r="10" spans="1:6" x14ac:dyDescent="0.3">
      <c r="A10" s="11" t="s">
        <v>46</v>
      </c>
      <c r="B10" s="11" t="s">
        <v>85</v>
      </c>
      <c r="C10" s="11">
        <v>4</v>
      </c>
      <c r="D10" s="11">
        <v>4</v>
      </c>
      <c r="E10" s="11">
        <v>3</v>
      </c>
      <c r="F10" s="35" t="s">
        <v>165</v>
      </c>
    </row>
    <row r="11" spans="1:6" x14ac:dyDescent="0.3">
      <c r="A11" s="11" t="s">
        <v>47</v>
      </c>
      <c r="B11" s="11" t="s">
        <v>86</v>
      </c>
      <c r="C11" s="11">
        <v>5</v>
      </c>
      <c r="D11" s="11">
        <v>3</v>
      </c>
      <c r="E11" s="11">
        <v>4</v>
      </c>
      <c r="F11" s="35">
        <v>1</v>
      </c>
    </row>
    <row r="12" spans="1:6" x14ac:dyDescent="0.3">
      <c r="A12" s="11" t="s">
        <v>49</v>
      </c>
      <c r="B12" s="11" t="s">
        <v>83</v>
      </c>
      <c r="C12" s="11">
        <v>2</v>
      </c>
      <c r="D12" s="11">
        <v>3</v>
      </c>
      <c r="E12" s="11">
        <v>4</v>
      </c>
      <c r="F12" s="35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11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12">
        <v>800</v>
      </c>
    </row>
    <row r="4" spans="1:6" x14ac:dyDescent="0.3">
      <c r="A4" s="11" t="s">
        <v>39</v>
      </c>
      <c r="B4" s="11" t="s">
        <v>81</v>
      </c>
      <c r="C4" s="11">
        <v>2</v>
      </c>
      <c r="D4" s="11">
        <v>3</v>
      </c>
      <c r="E4" s="11">
        <v>1</v>
      </c>
      <c r="F4" s="12">
        <v>300</v>
      </c>
    </row>
    <row r="5" spans="1:6" x14ac:dyDescent="0.3">
      <c r="A5" s="11" t="s">
        <v>45</v>
      </c>
      <c r="B5" s="11" t="s">
        <v>81</v>
      </c>
      <c r="C5" s="11">
        <v>2</v>
      </c>
      <c r="D5" s="11">
        <v>3</v>
      </c>
      <c r="E5" s="11">
        <v>5</v>
      </c>
      <c r="F5" s="12">
        <v>800</v>
      </c>
    </row>
    <row r="6" spans="1:6" x14ac:dyDescent="0.3">
      <c r="A6" s="11" t="s">
        <v>46</v>
      </c>
      <c r="B6" s="11" t="s">
        <v>85</v>
      </c>
      <c r="C6" s="11">
        <v>4</v>
      </c>
      <c r="D6" s="11">
        <v>4</v>
      </c>
      <c r="E6" s="11">
        <v>3</v>
      </c>
      <c r="F6" s="12">
        <v>600</v>
      </c>
    </row>
    <row r="7" spans="1:6" x14ac:dyDescent="0.3">
      <c r="A7" s="11" t="s">
        <v>51</v>
      </c>
      <c r="B7" s="11" t="s">
        <v>81</v>
      </c>
      <c r="C7" s="11">
        <v>5</v>
      </c>
      <c r="D7" s="11">
        <v>5</v>
      </c>
      <c r="E7" s="11">
        <v>5</v>
      </c>
      <c r="F7" s="12">
        <v>1000</v>
      </c>
    </row>
    <row r="8" spans="1:6" x14ac:dyDescent="0.3">
      <c r="A8" s="11" t="s">
        <v>53</v>
      </c>
      <c r="B8" s="11" t="s">
        <v>85</v>
      </c>
      <c r="C8" s="11">
        <v>2</v>
      </c>
      <c r="D8" s="11">
        <v>3</v>
      </c>
      <c r="E8" s="11">
        <v>2</v>
      </c>
      <c r="F8" s="12">
        <v>300</v>
      </c>
    </row>
    <row r="9" spans="1:6" x14ac:dyDescent="0.3">
      <c r="A9" s="11" t="s">
        <v>60</v>
      </c>
      <c r="B9" s="11" t="s">
        <v>85</v>
      </c>
      <c r="C9" s="11">
        <v>3</v>
      </c>
      <c r="D9" s="11">
        <v>5</v>
      </c>
      <c r="E9" s="11">
        <v>5</v>
      </c>
      <c r="F9" s="12">
        <v>1000</v>
      </c>
    </row>
    <row r="10" spans="1:6" x14ac:dyDescent="0.3">
      <c r="A10" s="11" t="s">
        <v>64</v>
      </c>
      <c r="B10" s="11" t="s">
        <v>85</v>
      </c>
      <c r="C10" s="11">
        <v>1</v>
      </c>
      <c r="D10" s="11">
        <v>5</v>
      </c>
      <c r="E10" s="11">
        <v>4</v>
      </c>
      <c r="F10" s="12">
        <v>800</v>
      </c>
    </row>
    <row r="11" spans="1:6" x14ac:dyDescent="0.3">
      <c r="A11" s="11" t="s">
        <v>67</v>
      </c>
      <c r="B11" s="11" t="s">
        <v>81</v>
      </c>
      <c r="C11" s="11">
        <v>3</v>
      </c>
      <c r="D11" s="11">
        <v>5</v>
      </c>
      <c r="E11" s="11">
        <v>3</v>
      </c>
      <c r="F11" s="12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9"/>
    </row>
    <row r="3" spans="1:8" x14ac:dyDescent="0.3">
      <c r="A3" s="9" t="s">
        <v>162</v>
      </c>
      <c r="B3" s="11" t="s">
        <v>5</v>
      </c>
      <c r="C3" s="9" t="s">
        <v>6</v>
      </c>
      <c r="D3" s="9" t="s">
        <v>7</v>
      </c>
      <c r="E3" s="9" t="s">
        <v>8</v>
      </c>
      <c r="F3" s="9" t="s">
        <v>9</v>
      </c>
      <c r="H3" s="1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9" t="s">
        <v>156</v>
      </c>
    </row>
    <row r="5" spans="1:8" x14ac:dyDescent="0.3">
      <c r="A5" s="2"/>
      <c r="B5" s="2"/>
      <c r="C5" s="2"/>
      <c r="D5" s="2"/>
      <c r="E5" s="2"/>
      <c r="F5" s="2"/>
      <c r="H5" s="9" t="s">
        <v>159</v>
      </c>
    </row>
    <row r="6" spans="1:8" x14ac:dyDescent="0.3">
      <c r="A6" s="2"/>
      <c r="B6" s="2"/>
      <c r="C6" s="2"/>
      <c r="D6" s="2"/>
      <c r="E6" s="2"/>
      <c r="F6" s="2"/>
      <c r="H6" s="9" t="s">
        <v>160</v>
      </c>
    </row>
    <row r="7" spans="1:8" x14ac:dyDescent="0.3">
      <c r="A7" s="2"/>
      <c r="B7" s="2"/>
      <c r="C7" s="2"/>
      <c r="D7" s="2"/>
      <c r="E7" s="2"/>
      <c r="F7" s="2"/>
      <c r="H7" s="9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okmii</cp:lastModifiedBy>
  <cp:lastPrinted>2024-06-10T01:12:14Z</cp:lastPrinted>
  <dcterms:created xsi:type="dcterms:W3CDTF">2023-05-30T06:41:20Z</dcterms:created>
  <dcterms:modified xsi:type="dcterms:W3CDTF">2024-06-14T07:23:43Z</dcterms:modified>
</cp:coreProperties>
</file>