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6184105F-2368-4F87-B94B-3CBEFCA896FE}" xr6:coauthVersionLast="47" xr6:coauthVersionMax="47" xr10:uidLastSave="{00000000-0000-0000-0000-000000000000}"/>
  <bookViews>
    <workbookView xWindow="-108" yWindow="-108" windowWidth="23256" windowHeight="12456" tabRatio="796" activeTab="1" xr2:uid="{EBC5C5BC-A24B-4B43-9FCD-E790A70AAE63}"/>
  </bookViews>
  <sheets>
    <sheet name="기본작업-1" sheetId="1" r:id="rId1"/>
    <sheet name="기본작업-2" sheetId="2" r:id="rId2"/>
    <sheet name="계산작업" sheetId="3" r:id="rId3"/>
    <sheet name="명품마트" sheetId="12" r:id="rId4"/>
    <sheet name="분석작업-1" sheetId="4" r:id="rId5"/>
    <sheet name="분석작업-2" sheetId="10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'기본작업-1'!$A$34:$G$34</definedName>
  </definedNames>
  <calcPr calcId="191029"/>
  <pivotCaches>
    <pivotCache cacheId="1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" i="3" l="1"/>
  <c r="N10" i="3" a="1"/>
  <c r="N10" i="3" s="1"/>
  <c r="N11" i="3" a="1"/>
  <c r="N11" i="3" s="1"/>
  <c r="N12" i="3" a="1"/>
  <c r="N12" i="3" s="1"/>
  <c r="N16" i="3" a="1"/>
  <c r="N16" i="3" s="1"/>
  <c r="N17" i="3" a="1"/>
  <c r="N17" i="3" s="1"/>
  <c r="M17" i="3" a="1"/>
  <c r="M17" i="3" s="1"/>
  <c r="M16" i="3" a="1"/>
  <c r="M16" i="3" s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" i="3"/>
  <c r="A32" i="1"/>
  <c r="I4" i="3" a="1"/>
  <c r="I12" i="3" a="1"/>
  <c r="I20" i="3" a="1"/>
  <c r="I28" i="3" a="1"/>
  <c r="I22" i="3" a="1"/>
  <c r="I15" i="3" a="1"/>
  <c r="I16" i="3" a="1"/>
  <c r="I17" i="3" a="1"/>
  <c r="I18" i="3" a="1"/>
  <c r="I19" i="3" a="1"/>
  <c r="I13" i="3" a="1"/>
  <c r="I29" i="3" a="1"/>
  <c r="I14" i="3" a="1"/>
  <c r="I7" i="3" a="1"/>
  <c r="I8" i="3" a="1"/>
  <c r="I9" i="3" a="1"/>
  <c r="I26" i="3" a="1"/>
  <c r="I11" i="3" a="1"/>
  <c r="I5" i="3" a="1"/>
  <c r="I21" i="3" a="1"/>
  <c r="I6" i="3" a="1"/>
  <c r="I23" i="3" a="1"/>
  <c r="I25" i="3" a="1"/>
  <c r="I10" i="3" a="1"/>
  <c r="I27" i="3" a="1"/>
  <c r="I24" i="3" a="1"/>
  <c r="I3" i="3" a="1"/>
  <c r="I24" i="3" l="1"/>
  <c r="I27" i="3"/>
  <c r="I10" i="3"/>
  <c r="I25" i="3"/>
  <c r="I23" i="3"/>
  <c r="I6" i="3"/>
  <c r="I21" i="3"/>
  <c r="I5" i="3"/>
  <c r="I11" i="3"/>
  <c r="I26" i="3"/>
  <c r="I9" i="3"/>
  <c r="I8" i="3"/>
  <c r="I7" i="3"/>
  <c r="I14" i="3"/>
  <c r="I29" i="3"/>
  <c r="I13" i="3"/>
  <c r="I19" i="3"/>
  <c r="I18" i="3"/>
  <c r="I17" i="3"/>
  <c r="I16" i="3"/>
  <c r="I15" i="3"/>
  <c r="I22" i="3"/>
  <c r="I28" i="3"/>
  <c r="I20" i="3"/>
  <c r="I12" i="3"/>
  <c r="I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6B46D983-968C-4597-BDD3-F9A6480C9890}" name="MS Access Database_Query1" type="1" refreshedVersion="8" background="1">
    <dbPr connection="DSN=MS Access Database;DBQ=C:\Users\PC\Desktop\2026기본서_컴활1급실기\03 최신기출문제\08 24년상시04\제주농원.accdb;DefaultDir=C:\Users\PC\Desktop\2026기본서_컴활1급실기\03 최신기출문제\08 24년상시04;DriverId=25;FIL=MS Access;MaxBufferSize=2048;PageTimeout=5;" command="SELECT 구매후기.상품명, 구매후기.상품상태, 구매후기.포인트, 구매후기.마트_x000d__x000a_FROM 구매후기 구매후기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<sst xmlns="http://schemas.openxmlformats.org/spreadsheetml/2006/main" count="680" uniqueCount="180">
  <si>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</si>
  <si>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</si>
  <si>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</si>
  <si>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</si>
  <si>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</si>
  <si>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</si>
  <si>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</si>
  <si>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</si>
  <si>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</si>
  <si>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</si>
  <si>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</si>
  <si>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</si>
  <si>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</si>
  <si>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</si>
  <si>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</si>
  <si>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</si>
  <si>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</si>
  <si>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</si>
  <si>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</si>
  <si>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</si>
  <si>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</si>
  <si>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</si>
  <si>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</si>
  <si>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</si>
  <si>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</si>
  <si>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</si>
  <si>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</si>
  <si>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</si>
  <si>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</si>
  <si>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</si>
  <si>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</si>
  <si>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</si>
  <si>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</si>
  <si>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</si>
  <si>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</si>
  <si>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</si>
  <si>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</si>
  <si>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</si>
  <si>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</si>
  <si>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</si>
  <si>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</si>
  <si>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</si>
  <si>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</si>
  <si>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</si>
  <si>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</si>
  <si>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</si>
  <si>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</si>
  <si>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</si>
  <si>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</si>
  <si>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</si>
  <si>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</si>
  <si>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</si>
  <si>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</si>
  <si>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</si>
  <si>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</si>
  <si>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</si>
  <si>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</si>
  <si>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</si>
  <si>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</si>
  <si>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</si>
  <si>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</si>
  <si>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</si>
  <si>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</si>
  <si>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</si>
  <si>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</si>
  <si>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</si>
  <si>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</si>
  <si>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</si>
  <si>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</si>
  <si>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</si>
  <si>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</si>
  <si>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</si>
  <si>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</si>
  <si>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</si>
  <si>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</si>
  <si>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</si>
  <si>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</si>
  <si>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</si>
  <si>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</si>
  <si>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</si>
  <si>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</si>
  <si>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</si>
  <si>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</si>
  <si>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</si>
  <si>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</si>
  <si>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</si>
  <si>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</si>
  <si>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</si>
  <si>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</si>
  <si>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</si>
  <si>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</si>
  <si>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</si>
  <si>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</si>
  <si>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</si>
  <si>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</si>
  <si>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</si>
  <si>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</si>
  <si>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</si>
  <si>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</si>
  <si>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</si>
  <si>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</si>
  <si>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</si>
  <si>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</si>
  <si>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</si>
  <si>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</si>
  <si>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</si>
  <si>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</si>
  <si>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</si>
  <si>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</si>
  <si>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</si>
  <si>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</si>
  <si>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</si>
  <si>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</si>
  <si>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</si>
  <si>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</si>
  <si>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</si>
  <si>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</si>
  <si>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</si>
  <si>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</si>
  <si>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</si>
  <si>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</si>
  <si>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</si>
  <si>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</si>
  <si>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</si>
  <si>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</si>
  <si>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</si>
  <si>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</si>
  <si>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</si>
  <si>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</si>
  <si>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</si>
  <si>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</si>
  <si>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</si>
  <si>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</si>
  <si>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</si>
  <si>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</si>
  <si>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</si>
  <si>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</si>
  <si>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</si>
  <si>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</si>
  <si>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</si>
  <si>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</si>
  <si>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</si>
  <si>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</si>
  <si>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</si>
  <si>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</si>
  <si>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</si>
  <si>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</si>
  <si>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</si>
  <si>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</si>
  <si>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</si>
  <si>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</si>
  <si>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</si>
  <si>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</si>
  <si>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</si>
  <si>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</si>
  <si>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</si>
  <si>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</si>
  <si>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</si>
  <si>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</si>
  <si>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</si>
  <si>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</si>
  <si>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</si>
  <si>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</si>
  <si>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</si>
  <si>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</si>
  <si>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</si>
  <si>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</si>
  <si>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조건</t>
    <phoneticPr fontId="2" type="noConversion"/>
  </si>
  <si>
    <t>명품마트</t>
  </si>
  <si>
    <t>상공마트</t>
  </si>
  <si>
    <t>총합계</t>
  </si>
  <si>
    <t>합계 : 상품상태</t>
  </si>
  <si>
    <t>합계 : 포인트</t>
  </si>
  <si>
    <t>마트</t>
  </si>
  <si>
    <t>상품명</t>
  </si>
  <si>
    <t>명품마트 요약</t>
  </si>
  <si>
    <t>상공마트 요약</t>
  </si>
  <si>
    <t>상품상태</t>
  </si>
  <si>
    <t>포인트</t>
  </si>
  <si>
    <t>합계 : 포인트 - 마트: 명품마트에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</si>
</sst>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6" fillId="0" borderId="0" xfId="0" applyFont="1">
      <alignment vertical="center"/>
    </xf>
    <xf numFmtId="0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천애향 평점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ser>
          <c:idx val="1"/>
          <c:order val="1"/>
          <c:tx>
            <c:strRef>
              <c:f>'기타작업-2'!$E$2</c:f>
              <c:strCache>
                <c:ptCount val="1"/>
                <c:pt idx="0">
                  <c:v>포장상태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'기타작업-2'!$E$3:$E$11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A8-4632-B5F1-FD4FDCA72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평점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</xdr:colOff>
      <xdr:row>1</xdr:row>
      <xdr:rowOff>22860</xdr:rowOff>
    </xdr:from>
    <xdr:to>
      <xdr:col>7</xdr:col>
      <xdr:colOff>769620</xdr:colOff>
      <xdr:row>2</xdr:row>
      <xdr:rowOff>182880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E776BFD9-2AB0-425F-F0DD-BB5274AE89B8}"/>
            </a:ext>
          </a:extLst>
        </xdr:cNvPr>
        <xdr:cNvSpPr/>
      </xdr:nvSpPr>
      <xdr:spPr>
        <a:xfrm>
          <a:off x="4381500" y="243840"/>
          <a:ext cx="754380" cy="38100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22860</xdr:colOff>
      <xdr:row>4</xdr:row>
      <xdr:rowOff>0</xdr:rowOff>
    </xdr:from>
    <xdr:to>
      <xdr:col>8</xdr:col>
      <xdr:colOff>7620</xdr:colOff>
      <xdr:row>5</xdr:row>
      <xdr:rowOff>167640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BCDEEF24-F3DA-EFE6-6C02-E76D0B8F8B15}"/>
            </a:ext>
          </a:extLst>
        </xdr:cNvPr>
        <xdr:cNvSpPr/>
      </xdr:nvSpPr>
      <xdr:spPr>
        <a:xfrm>
          <a:off x="4389120" y="883920"/>
          <a:ext cx="784860" cy="38862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5</xdr:col>
          <xdr:colOff>678180</xdr:colOff>
          <xdr:row>1</xdr:row>
          <xdr:rowOff>137160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6035.105953819446" backgroundQuery="1" createdVersion="8" refreshedVersion="8" minRefreshableVersion="3" recordCount="27" xr:uid="{C026D9D6-F13F-46FA-B3FF-8B6F3CEA62D7}">
  <cacheSource type="external" connectionId="2"/>
  <cacheFields count="4">
    <cacheField name="상품명" numFmtId="0" sqlType="-9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 sqlType="8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포인트" numFmtId="0" sqlType="8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 sqlType="-9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3"/>
    <x v="2"/>
    <x v="2"/>
    <x v="0"/>
  </r>
  <r>
    <x v="1"/>
    <x v="3"/>
    <x v="1"/>
    <x v="1"/>
  </r>
  <r>
    <x v="2"/>
    <x v="4"/>
    <x v="1"/>
    <x v="0"/>
  </r>
  <r>
    <x v="3"/>
    <x v="2"/>
    <x v="0"/>
    <x v="1"/>
  </r>
  <r>
    <x v="4"/>
    <x v="4"/>
    <x v="1"/>
    <x v="1"/>
  </r>
  <r>
    <x v="5"/>
    <x v="1"/>
    <x v="1"/>
    <x v="1"/>
  </r>
  <r>
    <x v="1"/>
    <x v="2"/>
    <x v="1"/>
    <x v="0"/>
  </r>
  <r>
    <x v="2"/>
    <x v="3"/>
    <x v="0"/>
    <x v="0"/>
  </r>
  <r>
    <x v="3"/>
    <x v="1"/>
    <x v="3"/>
    <x v="1"/>
  </r>
  <r>
    <x v="4"/>
    <x v="2"/>
    <x v="2"/>
    <x v="0"/>
  </r>
  <r>
    <x v="6"/>
    <x v="4"/>
    <x v="2"/>
    <x v="1"/>
  </r>
  <r>
    <x v="7"/>
    <x v="0"/>
    <x v="4"/>
    <x v="1"/>
  </r>
  <r>
    <x v="8"/>
    <x v="2"/>
    <x v="1"/>
    <x v="0"/>
  </r>
  <r>
    <x v="4"/>
    <x v="0"/>
    <x v="3"/>
    <x v="0"/>
  </r>
  <r>
    <x v="6"/>
    <x v="3"/>
    <x v="2"/>
    <x v="1"/>
  </r>
  <r>
    <x v="7"/>
    <x v="4"/>
    <x v="0"/>
    <x v="0"/>
  </r>
  <r>
    <x v="8"/>
    <x v="0"/>
    <x v="1"/>
    <x v="1"/>
  </r>
  <r>
    <x v="4"/>
    <x v="3"/>
    <x v="0"/>
    <x v="1"/>
  </r>
  <r>
    <x v="2"/>
    <x v="1"/>
    <x v="1"/>
    <x v="0"/>
  </r>
  <r>
    <x v="3"/>
    <x v="0"/>
    <x v="0"/>
    <x v="0"/>
  </r>
  <r>
    <x v="4"/>
    <x v="4"/>
    <x v="2"/>
    <x v="1"/>
  </r>
  <r>
    <x v="3"/>
    <x v="4"/>
    <x v="0"/>
    <x v="0"/>
  </r>
  <r>
    <x v="4"/>
    <x v="0"/>
    <x v="2"/>
    <x v="1"/>
  </r>
  <r>
    <x v="6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F3D7856-86FB-46D3-B6C4-0356EE2058FE}" name="피벗 테이블1" cacheId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17" firstHeaderRow="0" firstDataRow="1" firstDataCol="2"/>
  <pivotFields count="4">
    <pivotField axis="axisRow" compact="0" subtotalTop="0" showAll="0" measureFilter="1">
      <items count="10">
        <item x="8"/>
        <item x="3"/>
        <item x="2"/>
        <item x="5"/>
        <item x="0"/>
        <item x="6"/>
        <item x="1"/>
        <item x="4"/>
        <item x="7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x="1"/>
        <item x="0"/>
        <item t="default"/>
      </items>
    </pivotField>
  </pivotFields>
  <rowFields count="2">
    <field x="3"/>
    <field x="0"/>
  </rowFields>
  <rowItems count="15">
    <i>
      <x/>
    </i>
    <i r="1">
      <x v="1"/>
    </i>
    <i r="1">
      <x v="3"/>
    </i>
    <i r="1">
      <x v="5"/>
    </i>
    <i r="1">
      <x v="6"/>
    </i>
    <i r="1">
      <x v="7"/>
    </i>
    <i t="default">
      <x/>
    </i>
    <i>
      <x v="1"/>
    </i>
    <i r="1">
      <x v="1"/>
    </i>
    <i r="1">
      <x v="2"/>
    </i>
    <i r="1">
      <x v="4"/>
    </i>
    <i r="1">
      <x v="7"/>
    </i>
    <i r="1">
      <x v="8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3" baseItem="0" numFmtId="176"/>
  </dataFields>
  <pivotTableStyleInfo name="PivotStyleLight16" showRowHeaders="1" showColHeaders="1" showRowStripes="0" showColStripes="0" showLastColumn="1"/>
  <filters count="1">
    <filter fld="0" type="count" evalOrder="-1" id="1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97C2F64-DD15-4D20-A2EF-69BB0E3E8AFC}" name="표2" displayName="표2" ref="A3:D17" totalsRowShown="0">
  <autoFilter ref="A3:D17" xr:uid="{C97C2F64-DD15-4D20-A2EF-69BB0E3E8AFC}"/>
  <tableColumns count="4">
    <tableColumn id="1" xr3:uid="{B62AA9A0-258D-4162-BDEA-07D9043BEF7D}" name="상품명"/>
    <tableColumn id="2" xr3:uid="{8D76985D-8AF4-4902-AFC1-8D78158071A7}" name="상품상태"/>
    <tableColumn id="3" xr3:uid="{86406D70-EC14-4F77-B98A-DF1285CB7303}" name="포인트"/>
    <tableColumn id="4" xr3:uid="{F5B960D3-BBAC-44CF-A3C7-DC384DBA4FE2}" name="마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8"/>
  <sheetViews>
    <sheetView topLeftCell="A13" workbookViewId="0">
      <selection activeCell="M23" sqref="M23"/>
    </sheetView>
  </sheetViews>
  <sheetFormatPr defaultRowHeight="17.399999999999999" x14ac:dyDescent="0.4"/>
  <cols>
    <col min="1" max="1" width="8.5" customWidth="1"/>
    <col min="2" max="2" width="8.09765625" customWidth="1"/>
    <col min="3" max="3" width="10.8984375" customWidth="1"/>
    <col min="4" max="4" width="8.09765625" customWidth="1"/>
    <col min="5" max="5" width="3.59765625" customWidth="1"/>
    <col min="6" max="6" width="8.5" customWidth="1"/>
    <col min="7" max="7" width="11.19921875" customWidth="1"/>
    <col min="8" max="8" width="4.59765625" customWidth="1"/>
    <col min="9" max="9" width="6.3984375" customWidth="1"/>
    <col min="10" max="10" width="15.3984375" customWidth="1"/>
  </cols>
  <sheetData>
    <row r="1" spans="1:10" x14ac:dyDescent="0.4">
      <c r="A1" t="s">
        <v>0</v>
      </c>
    </row>
    <row r="2" spans="1:10" x14ac:dyDescent="0.4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4">
      <c r="A3" s="1" t="s">
        <v>45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4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4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4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4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4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4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4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4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4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4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4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4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4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4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4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4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4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4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4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4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4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4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4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4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4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4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  <row r="31" spans="1:10" x14ac:dyDescent="0.4">
      <c r="A31" s="26" t="s">
        <v>167</v>
      </c>
    </row>
    <row r="32" spans="1:10" x14ac:dyDescent="0.4">
      <c r="A32" t="b">
        <f>AND(RIGHT(C3,2)="소과",D3&gt;=3,H3="유")</f>
        <v>0</v>
      </c>
    </row>
    <row r="34" spans="1:7" x14ac:dyDescent="0.4">
      <c r="A34" s="1" t="s">
        <v>3</v>
      </c>
      <c r="B34" s="1" t="s">
        <v>5</v>
      </c>
      <c r="C34" s="1" t="s">
        <v>6</v>
      </c>
      <c r="D34" s="1" t="s">
        <v>7</v>
      </c>
      <c r="E34" s="1" t="s">
        <v>8</v>
      </c>
      <c r="F34" s="1" t="s">
        <v>10</v>
      </c>
      <c r="G34" s="1" t="s">
        <v>11</v>
      </c>
    </row>
    <row r="35" spans="1:7" x14ac:dyDescent="0.4">
      <c r="A35" s="1" t="s">
        <v>63</v>
      </c>
      <c r="B35" s="1" t="s">
        <v>78</v>
      </c>
      <c r="C35" s="1">
        <v>3</v>
      </c>
      <c r="D35" s="1">
        <v>5</v>
      </c>
      <c r="E35" s="1">
        <v>1</v>
      </c>
      <c r="F35" s="1" t="s">
        <v>19</v>
      </c>
      <c r="G35" s="8">
        <v>600</v>
      </c>
    </row>
    <row r="36" spans="1:7" x14ac:dyDescent="0.4">
      <c r="A36" s="1" t="s">
        <v>69</v>
      </c>
      <c r="B36" s="1" t="s">
        <v>81</v>
      </c>
      <c r="C36" s="1">
        <v>4</v>
      </c>
      <c r="D36" s="1">
        <v>4</v>
      </c>
      <c r="E36" s="1">
        <v>4</v>
      </c>
      <c r="F36" s="1" t="s">
        <v>19</v>
      </c>
      <c r="G36" s="8">
        <v>800</v>
      </c>
    </row>
    <row r="37" spans="1:7" x14ac:dyDescent="0.4">
      <c r="A37" s="1" t="s">
        <v>66</v>
      </c>
      <c r="B37" s="1" t="s">
        <v>76</v>
      </c>
      <c r="C37" s="1">
        <v>5</v>
      </c>
      <c r="D37" s="1">
        <v>3</v>
      </c>
      <c r="E37" s="1">
        <v>4</v>
      </c>
      <c r="F37" s="1" t="s">
        <v>19</v>
      </c>
      <c r="G37" s="8">
        <v>600</v>
      </c>
    </row>
    <row r="38" spans="1:7" x14ac:dyDescent="0.4">
      <c r="A38" s="1" t="s">
        <v>33</v>
      </c>
      <c r="B38" s="1" t="s">
        <v>76</v>
      </c>
      <c r="C38" s="1">
        <v>3</v>
      </c>
      <c r="D38" s="1">
        <v>1</v>
      </c>
      <c r="E38" s="1">
        <v>3</v>
      </c>
      <c r="F38" s="1" t="s">
        <v>19</v>
      </c>
      <c r="G38" s="8">
        <v>300</v>
      </c>
    </row>
  </sheetData>
  <phoneticPr fontId="2" type="noConversion"/>
  <conditionalFormatting sqref="A3:J29">
    <cfRule type="expression" dxfId="0" priority="1">
      <formula>ISNUMBER(FIND("종로",$J3))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tabSelected="1" workbookViewId="0">
      <selection activeCell="K14" sqref="K14"/>
    </sheetView>
  </sheetViews>
  <sheetFormatPr defaultColWidth="8" defaultRowHeight="17.399999999999999" x14ac:dyDescent="0.4"/>
  <cols>
    <col min="2" max="2" width="11.09765625" bestFit="1" customWidth="1"/>
    <col min="3" max="3" width="9.69921875" customWidth="1"/>
    <col min="4" max="4" width="9" customWidth="1"/>
    <col min="5" max="5" width="10.8984375" bestFit="1" customWidth="1"/>
    <col min="7" max="7" width="10.8984375" bestFit="1" customWidth="1"/>
    <col min="8" max="8" width="11.19921875" bestFit="1" customWidth="1"/>
  </cols>
  <sheetData>
    <row r="1" spans="1:8" x14ac:dyDescent="0.4">
      <c r="A1" t="s">
        <v>0</v>
      </c>
    </row>
    <row r="2" spans="1:8" x14ac:dyDescent="0.4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4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4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4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4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4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4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4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4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4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4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4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4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4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4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4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4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4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4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4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4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4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4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4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4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4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4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4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4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4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4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4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4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4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4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4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4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4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4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4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4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4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draft="1" r:id="rId1"/>
  <headerFooter>
    <oddFooter>&amp;C&amp;A 중 &amp;P쪽</oddFooter>
  </headerFooter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29"/>
  <sheetViews>
    <sheetView workbookViewId="0">
      <selection activeCell="N9" sqref="N9"/>
    </sheetView>
  </sheetViews>
  <sheetFormatPr defaultRowHeight="17.399999999999999" x14ac:dyDescent="0.4"/>
  <cols>
    <col min="1" max="1" width="8.699218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19921875" bestFit="1" customWidth="1"/>
    <col min="9" max="9" width="7.09765625" bestFit="1" customWidth="1"/>
    <col min="10" max="10" width="15.3984375" customWidth="1"/>
    <col min="11" max="11" width="3" customWidth="1"/>
    <col min="12" max="12" width="8.5" customWidth="1"/>
    <col min="13" max="15" width="10.3984375" customWidth="1"/>
  </cols>
  <sheetData>
    <row r="1" spans="1:15" x14ac:dyDescent="0.4">
      <c r="A1" t="s">
        <v>0</v>
      </c>
      <c r="L1" t="s">
        <v>75</v>
      </c>
    </row>
    <row r="2" spans="1:15" x14ac:dyDescent="0.4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4">
      <c r="A3" s="1" t="s">
        <v>17</v>
      </c>
      <c r="B3" s="1" t="s">
        <v>18</v>
      </c>
      <c r="C3" s="1" t="str">
        <f>INDEX($M$3:$O$5,MATCH(B3,$L$3:$L$5,1),MATCH(RIGHT(B3,1),$M$2:$O$2,0))</f>
        <v>천애향중과</v>
      </c>
      <c r="D3" s="1">
        <v>3</v>
      </c>
      <c r="E3" s="1">
        <v>5</v>
      </c>
      <c r="F3" s="1">
        <v>3</v>
      </c>
      <c r="G3" s="1" t="str">
        <f>REPT("★",TRUNC(SUMPRODUCT(D3:F3,{0.5,0.3,0.2}))) &amp; REPT("☆",5-TRUNC(SUMPRODUCT(D3:F3,{0.5,0.3,0.2})))</f>
        <v>★★★☆☆</v>
      </c>
      <c r="H3" s="1" t="s">
        <v>19</v>
      </c>
      <c r="I3" s="6" cm="1">
        <f t="array" ref="I3">fn포인트(E3,F3)</f>
        <v>800</v>
      </c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5" x14ac:dyDescent="0.4">
      <c r="A4" s="1" t="s">
        <v>25</v>
      </c>
      <c r="B4" s="1" t="s">
        <v>26</v>
      </c>
      <c r="C4" s="1" t="str">
        <f t="shared" ref="C4:C29" si="0">INDEX($M$3:$O$5,MATCH(B4,$L$3:$L$5,1),MATCH(RIGHT(B4,1),$M$2:$O$2,0))</f>
        <v>레드향대과</v>
      </c>
      <c r="D4" s="1">
        <v>5</v>
      </c>
      <c r="E4" s="1">
        <v>3</v>
      </c>
      <c r="F4" s="1">
        <v>4</v>
      </c>
      <c r="G4" s="1" t="str">
        <f>REPT("★",TRUNC(SUMPRODUCT(D4:F4,{0.5,0.3,0.2}))) &amp; REPT("☆",5-TRUNC(SUMPRODUCT(D4:F4,{0.5,0.3,0.2})))</f>
        <v>★★★★☆</v>
      </c>
      <c r="H4" s="1" t="s">
        <v>27</v>
      </c>
      <c r="I4" s="6" cm="1">
        <f t="array" ref="I4">fn포인트(E4,F4)</f>
        <v>600</v>
      </c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5" x14ac:dyDescent="0.4">
      <c r="A5" s="1" t="s">
        <v>33</v>
      </c>
      <c r="B5" s="1" t="s">
        <v>34</v>
      </c>
      <c r="C5" s="1" t="str">
        <f t="shared" si="0"/>
        <v>레드향중과</v>
      </c>
      <c r="D5" s="1">
        <v>3</v>
      </c>
      <c r="E5" s="1">
        <v>1</v>
      </c>
      <c r="F5" s="1">
        <v>3</v>
      </c>
      <c r="G5" s="1" t="str">
        <f>REPT("★",TRUNC(SUMPRODUCT(D5:F5,{0.5,0.3,0.2}))) &amp; REPT("☆",5-TRUNC(SUMPRODUCT(D5:F5,{0.5,0.3,0.2})))</f>
        <v>★★☆☆☆</v>
      </c>
      <c r="H5" s="1" t="s">
        <v>19</v>
      </c>
      <c r="I5" s="6" cm="1">
        <f t="array" ref="I5">fn포인트(E5,F5)</f>
        <v>300</v>
      </c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5" x14ac:dyDescent="0.4">
      <c r="A6" s="1" t="s">
        <v>39</v>
      </c>
      <c r="B6" s="1" t="s">
        <v>40</v>
      </c>
      <c r="C6" s="1" t="str">
        <f t="shared" si="0"/>
        <v>감귤소과</v>
      </c>
      <c r="D6" s="1">
        <v>2</v>
      </c>
      <c r="E6" s="1">
        <v>3</v>
      </c>
      <c r="F6" s="1">
        <v>1</v>
      </c>
      <c r="G6" s="1" t="str">
        <f>REPT("★",TRUNC(SUMPRODUCT(D6:F6,{0.5,0.3,0.2}))) &amp; REPT("☆",5-TRUNC(SUMPRODUCT(D6:F6,{0.5,0.3,0.2})))</f>
        <v>★★☆☆☆</v>
      </c>
      <c r="H6" s="1" t="s">
        <v>27</v>
      </c>
      <c r="I6" s="6" cm="1">
        <f t="array" ref="I6">fn포인트(E6,F6)</f>
        <v>300</v>
      </c>
      <c r="J6" s="7" t="s">
        <v>41</v>
      </c>
    </row>
    <row r="7" spans="1:15" x14ac:dyDescent="0.4">
      <c r="A7" s="1" t="s">
        <v>42</v>
      </c>
      <c r="B7" s="1" t="s">
        <v>43</v>
      </c>
      <c r="C7" s="1" t="str">
        <f t="shared" si="0"/>
        <v>천애향소과</v>
      </c>
      <c r="D7" s="1">
        <v>1</v>
      </c>
      <c r="E7" s="1">
        <v>2</v>
      </c>
      <c r="F7" s="1">
        <v>4</v>
      </c>
      <c r="G7" s="1" t="str">
        <f>REPT("★",TRUNC(SUMPRODUCT(D7:F7,{0.5,0.3,0.2}))) &amp; REPT("☆",5-TRUNC(SUMPRODUCT(D7:F7,{0.5,0.3,0.2})))</f>
        <v>★☆☆☆☆</v>
      </c>
      <c r="H7" s="1" t="s">
        <v>19</v>
      </c>
      <c r="I7" s="6" cm="1">
        <f t="array" ref="I7">fn포인트(E7,F7)</f>
        <v>600</v>
      </c>
      <c r="J7" s="7" t="s">
        <v>28</v>
      </c>
      <c r="L7" t="s">
        <v>1</v>
      </c>
    </row>
    <row r="8" spans="1:15" x14ac:dyDescent="0.4">
      <c r="A8" s="1" t="s">
        <v>44</v>
      </c>
      <c r="B8" s="1" t="s">
        <v>26</v>
      </c>
      <c r="C8" s="1" t="str">
        <f t="shared" si="0"/>
        <v>레드향대과</v>
      </c>
      <c r="D8" s="1">
        <v>4</v>
      </c>
      <c r="E8" s="1">
        <v>2</v>
      </c>
      <c r="F8" s="1">
        <v>4</v>
      </c>
      <c r="G8" s="1" t="str">
        <f>REPT("★",TRUNC(SUMPRODUCT(D8:F8,{0.5,0.3,0.2}))) &amp; REPT("☆",5-TRUNC(SUMPRODUCT(D8:F8,{0.5,0.3,0.2})))</f>
        <v>★★★☆☆</v>
      </c>
      <c r="H8" s="1" t="s">
        <v>27</v>
      </c>
      <c r="I8" s="6" cm="1">
        <f t="array" ref="I8">fn포인트(E8,F8)</f>
        <v>600</v>
      </c>
      <c r="J8" s="7" t="s">
        <v>72</v>
      </c>
      <c r="L8" s="25" t="s">
        <v>6</v>
      </c>
      <c r="M8" s="25"/>
      <c r="N8" s="3" t="s">
        <v>166</v>
      </c>
    </row>
    <row r="9" spans="1:15" x14ac:dyDescent="0.4">
      <c r="A9" s="1" t="s">
        <v>45</v>
      </c>
      <c r="B9" s="1" t="s">
        <v>40</v>
      </c>
      <c r="C9" s="1" t="str">
        <f t="shared" si="0"/>
        <v>감귤소과</v>
      </c>
      <c r="D9" s="1">
        <v>2</v>
      </c>
      <c r="E9" s="1">
        <v>3</v>
      </c>
      <c r="F9" s="1">
        <v>5</v>
      </c>
      <c r="G9" s="1" t="str">
        <f>REPT("★",TRUNC(SUMPRODUCT(D9:F9,{0.5,0.3,0.2}))) &amp; REPT("☆",5-TRUNC(SUMPRODUCT(D9:F9,{0.5,0.3,0.2})))</f>
        <v>★★☆☆☆</v>
      </c>
      <c r="H9" s="1" t="s">
        <v>19</v>
      </c>
      <c r="I9" s="6" cm="1">
        <f t="array" ref="I9">fn포인트(E9,F9)</f>
        <v>800</v>
      </c>
      <c r="J9" s="7" t="s">
        <v>73</v>
      </c>
      <c r="L9" s="4">
        <v>0</v>
      </c>
      <c r="M9" s="5">
        <v>1</v>
      </c>
      <c r="N9" s="1">
        <f>O21</f>
        <v>0</v>
      </c>
    </row>
    <row r="10" spans="1:15" x14ac:dyDescent="0.4">
      <c r="A10" s="1" t="s">
        <v>46</v>
      </c>
      <c r="B10" s="1" t="s">
        <v>43</v>
      </c>
      <c r="C10" s="1" t="str">
        <f t="shared" si="0"/>
        <v>천애향소과</v>
      </c>
      <c r="D10" s="1">
        <v>4</v>
      </c>
      <c r="E10" s="1">
        <v>4</v>
      </c>
      <c r="F10" s="1">
        <v>3</v>
      </c>
      <c r="G10" s="1" t="str">
        <f>REPT("★",TRUNC(SUMPRODUCT(D10:F10,{0.5,0.3,0.2}))) &amp; REPT("☆",5-TRUNC(SUMPRODUCT(D10:F10,{0.5,0.3,0.2})))</f>
        <v>★★★☆☆</v>
      </c>
      <c r="H10" s="1" t="s">
        <v>27</v>
      </c>
      <c r="I10" s="6" cm="1">
        <f t="array" ref="I10">fn포인트(E10,F10)</f>
        <v>600</v>
      </c>
      <c r="J10" s="7" t="s">
        <v>74</v>
      </c>
      <c r="L10" s="4">
        <v>1</v>
      </c>
      <c r="M10" s="5">
        <v>2</v>
      </c>
      <c r="N10" s="1">
        <f t="array" ref="N10">FREQUENCY(IF((RIGHT(B4:B30,1)="M")+(RIGHT(B4:B30,1)="L"),D4:D30),M10:M13)</f>
        <v>4</v>
      </c>
    </row>
    <row r="11" spans="1:15" x14ac:dyDescent="0.4">
      <c r="A11" s="1" t="s">
        <v>47</v>
      </c>
      <c r="B11" s="1" t="s">
        <v>48</v>
      </c>
      <c r="C11" s="1" t="str">
        <f t="shared" si="0"/>
        <v>천애향대과</v>
      </c>
      <c r="D11" s="1">
        <v>5</v>
      </c>
      <c r="E11" s="1">
        <v>3</v>
      </c>
      <c r="F11" s="1">
        <v>4</v>
      </c>
      <c r="G11" s="1" t="str">
        <f>REPT("★",TRUNC(SUMPRODUCT(D11:F11,{0.5,0.3,0.2}))) &amp; REPT("☆",5-TRUNC(SUMPRODUCT(D11:F11,{0.5,0.3,0.2})))</f>
        <v>★★★★☆</v>
      </c>
      <c r="H11" s="1" t="s">
        <v>19</v>
      </c>
      <c r="I11" s="6" cm="1">
        <f t="array" ref="I11">fn포인트(E11,F11)</f>
        <v>600</v>
      </c>
      <c r="J11" s="7" t="s">
        <v>28</v>
      </c>
      <c r="L11" s="4">
        <v>2</v>
      </c>
      <c r="M11" s="5">
        <v>3</v>
      </c>
      <c r="N11" s="1">
        <f t="array" ref="N11">FREQUENCY(IF((RIGHT(B5:B31,1)="M")+(RIGHT(B5:B31,1)="L"),D5:D31),M11:M14)</f>
        <v>7</v>
      </c>
    </row>
    <row r="12" spans="1:15" x14ac:dyDescent="0.4">
      <c r="A12" s="1" t="s">
        <v>49</v>
      </c>
      <c r="B12" s="1" t="s">
        <v>48</v>
      </c>
      <c r="C12" s="1" t="str">
        <f t="shared" si="0"/>
        <v>천애향대과</v>
      </c>
      <c r="D12" s="1">
        <v>2</v>
      </c>
      <c r="E12" s="1">
        <v>3</v>
      </c>
      <c r="F12" s="1">
        <v>4</v>
      </c>
      <c r="G12" s="1" t="str">
        <f>REPT("★",TRUNC(SUMPRODUCT(D12:F12,{0.5,0.3,0.2}))) &amp; REPT("☆",5-TRUNC(SUMPRODUCT(D12:F12,{0.5,0.3,0.2})))</f>
        <v>★★☆☆☆</v>
      </c>
      <c r="H12" s="1" t="s">
        <v>27</v>
      </c>
      <c r="I12" s="6" cm="1">
        <f t="array" ref="I12">fn포인트(E12,F12)</f>
        <v>600</v>
      </c>
      <c r="J12" s="7" t="s">
        <v>72</v>
      </c>
      <c r="L12" s="4">
        <v>3</v>
      </c>
      <c r="M12" s="5"/>
      <c r="N12" s="1">
        <f t="array" ref="N12">FREQUENCY(IF((RIGHT(B6:B32,1)="M")+(RIGHT(B6:B32,1)="L"),D6:D32),M12:M15)</f>
        <v>0</v>
      </c>
    </row>
    <row r="13" spans="1:15" x14ac:dyDescent="0.4">
      <c r="A13" s="1" t="s">
        <v>50</v>
      </c>
      <c r="B13" s="1" t="s">
        <v>48</v>
      </c>
      <c r="C13" s="1" t="str">
        <f t="shared" si="0"/>
        <v>천애향대과</v>
      </c>
      <c r="D13" s="1">
        <v>1</v>
      </c>
      <c r="E13" s="1">
        <v>5</v>
      </c>
      <c r="F13" s="1">
        <v>4</v>
      </c>
      <c r="G13" s="1" t="str">
        <f>REPT("★",TRUNC(SUMPRODUCT(D13:F13,{0.5,0.3,0.2}))) &amp; REPT("☆",5-TRUNC(SUMPRODUCT(D13:F13,{0.5,0.3,0.2})))</f>
        <v>★★☆☆☆</v>
      </c>
      <c r="H13" s="1" t="s">
        <v>19</v>
      </c>
      <c r="I13" s="6" cm="1">
        <f t="array" ref="I13">fn포인트(E13,F13)</f>
        <v>800</v>
      </c>
      <c r="J13" s="7" t="s">
        <v>41</v>
      </c>
    </row>
    <row r="14" spans="1:15" x14ac:dyDescent="0.4">
      <c r="A14" s="1" t="s">
        <v>51</v>
      </c>
      <c r="B14" s="1" t="s">
        <v>52</v>
      </c>
      <c r="C14" s="1" t="str">
        <f t="shared" si="0"/>
        <v>레드향소과</v>
      </c>
      <c r="D14" s="1">
        <v>5</v>
      </c>
      <c r="E14" s="1">
        <v>5</v>
      </c>
      <c r="F14" s="1">
        <v>5</v>
      </c>
      <c r="G14" s="1" t="str">
        <f>REPT("★",TRUNC(SUMPRODUCT(D14:F14,{0.5,0.3,0.2}))) &amp; REPT("☆",5-TRUNC(SUMPRODUCT(D14:F14,{0.5,0.3,0.2})))</f>
        <v>★★★★★</v>
      </c>
      <c r="H14" s="1" t="s">
        <v>27</v>
      </c>
      <c r="I14" s="6" cm="1">
        <f t="array" ref="I14">fn포인트(E14,F14)</f>
        <v>1000</v>
      </c>
      <c r="J14" s="1" t="s">
        <v>28</v>
      </c>
      <c r="L14" t="s">
        <v>2</v>
      </c>
    </row>
    <row r="15" spans="1:15" x14ac:dyDescent="0.4">
      <c r="A15" s="1" t="s">
        <v>53</v>
      </c>
      <c r="B15" s="1" t="s">
        <v>54</v>
      </c>
      <c r="C15" s="1" t="str">
        <f t="shared" si="0"/>
        <v>감귤중과</v>
      </c>
      <c r="D15" s="1">
        <v>2</v>
      </c>
      <c r="E15" s="1">
        <v>3</v>
      </c>
      <c r="F15" s="1">
        <v>2</v>
      </c>
      <c r="G15" s="1" t="str">
        <f>REPT("★",TRUNC(SUMPRODUCT(D15:F15,{0.5,0.3,0.2}))) &amp; REPT("☆",5-TRUNC(SUMPRODUCT(D15:F15,{0.5,0.3,0.2})))</f>
        <v>★★☆☆☆</v>
      </c>
      <c r="H15" s="1" t="s">
        <v>19</v>
      </c>
      <c r="I15" s="6" cm="1">
        <f t="array" ref="I15">fn포인트(E15,F15)</f>
        <v>300</v>
      </c>
      <c r="J15" s="1" t="s">
        <v>72</v>
      </c>
      <c r="L15" s="1" t="s">
        <v>10</v>
      </c>
      <c r="M15" s="3" t="s">
        <v>55</v>
      </c>
      <c r="N15" s="3" t="s">
        <v>56</v>
      </c>
    </row>
    <row r="16" spans="1:15" x14ac:dyDescent="0.4">
      <c r="A16" s="1" t="s">
        <v>57</v>
      </c>
      <c r="B16" s="1" t="s">
        <v>48</v>
      </c>
      <c r="C16" s="1" t="str">
        <f t="shared" si="0"/>
        <v>천애향대과</v>
      </c>
      <c r="D16" s="1">
        <v>4</v>
      </c>
      <c r="E16" s="1">
        <v>2</v>
      </c>
      <c r="F16" s="1">
        <v>1</v>
      </c>
      <c r="G16" s="1" t="str">
        <f>REPT("★",TRUNC(SUMPRODUCT(D16:F16,{0.5,0.3,0.2}))) &amp; REPT("☆",5-TRUNC(SUMPRODUCT(D16:F16,{0.5,0.3,0.2})))</f>
        <v>★★☆☆☆</v>
      </c>
      <c r="H16" s="1" t="s">
        <v>27</v>
      </c>
      <c r="I16" s="6" cm="1">
        <f t="array" ref="I16">fn포인트(E16,F16)</f>
        <v>300</v>
      </c>
      <c r="J16" s="1" t="s">
        <v>73</v>
      </c>
      <c r="L16" s="1" t="s">
        <v>19</v>
      </c>
      <c r="M16" s="1" t="str">
        <f t="array" ref="M16">_xlfn.CONCAT(SUM(IF(($H$3:$H$29=$L16)*(LEFT($J$3:$J$29,2)=M$15),1)),"/",COUNTA($H$3:$H$29))</f>
        <v>6/27</v>
      </c>
      <c r="N16" s="1" t="str">
        <f t="array" ref="N16">_xlfn.CONCAT(SUM(IF(($H$3:$H$29=$L16)*(LEFT($J$3:$J$29,2)=N$15),1)),"/",COUNTA($H$3:$H$29))</f>
        <v>6/27</v>
      </c>
    </row>
    <row r="17" spans="1:14" x14ac:dyDescent="0.4">
      <c r="A17" s="1" t="s">
        <v>58</v>
      </c>
      <c r="B17" s="1" t="s">
        <v>43</v>
      </c>
      <c r="C17" s="1" t="str">
        <f t="shared" si="0"/>
        <v>천애향소과</v>
      </c>
      <c r="D17" s="1">
        <v>3</v>
      </c>
      <c r="E17" s="1">
        <v>1</v>
      </c>
      <c r="F17" s="1">
        <v>1</v>
      </c>
      <c r="G17" s="1" t="str">
        <f>REPT("★",TRUNC(SUMPRODUCT(D17:F17,{0.5,0.3,0.2}))) &amp; REPT("☆",5-TRUNC(SUMPRODUCT(D17:F17,{0.5,0.3,0.2})))</f>
        <v>★★☆☆☆</v>
      </c>
      <c r="H17" s="1" t="s">
        <v>19</v>
      </c>
      <c r="I17" s="6" cm="1">
        <f t="array" ref="I17">fn포인트(E17,F17)</f>
        <v>0</v>
      </c>
      <c r="J17" s="1" t="s">
        <v>28</v>
      </c>
      <c r="L17" s="1" t="s">
        <v>27</v>
      </c>
      <c r="M17" s="1" t="str">
        <f t="array" ref="M17">_xlfn.CONCAT(SUM(IF(($H$3:$H$29=$L17)*(LEFT($J$3:$J$29,2)=M$15),1)),"/",COUNTA($H$3:$H$29))</f>
        <v>7/27</v>
      </c>
      <c r="N17" s="1" t="str">
        <f t="array" ref="N17">_xlfn.CONCAT(SUM(IF(($H$3:$H$29=$L17)*(LEFT($J$3:$J$29,2)=N$15),1)),"/",COUNTA($H$3:$H$29))</f>
        <v>8/27</v>
      </c>
    </row>
    <row r="18" spans="1:14" x14ac:dyDescent="0.4">
      <c r="A18" s="1" t="s">
        <v>59</v>
      </c>
      <c r="B18" s="1" t="s">
        <v>40</v>
      </c>
      <c r="C18" s="1" t="str">
        <f t="shared" si="0"/>
        <v>감귤소과</v>
      </c>
      <c r="D18" s="1">
        <v>2</v>
      </c>
      <c r="E18" s="1">
        <v>4</v>
      </c>
      <c r="F18" s="1">
        <v>2</v>
      </c>
      <c r="G18" s="1" t="str">
        <f>REPT("★",TRUNC(SUMPRODUCT(D18:F18,{0.5,0.3,0.2}))) &amp; REPT("☆",5-TRUNC(SUMPRODUCT(D18:F18,{0.5,0.3,0.2})))</f>
        <v>★★☆☆☆</v>
      </c>
      <c r="H18" s="1" t="s">
        <v>27</v>
      </c>
      <c r="I18" s="6" cm="1">
        <f t="array" ref="I18">fn포인트(E18,F18)</f>
        <v>600</v>
      </c>
      <c r="J18" s="1" t="s">
        <v>72</v>
      </c>
    </row>
    <row r="19" spans="1:14" x14ac:dyDescent="0.4">
      <c r="A19" s="1" t="s">
        <v>60</v>
      </c>
      <c r="B19" s="1" t="s">
        <v>43</v>
      </c>
      <c r="C19" s="1" t="str">
        <f t="shared" si="0"/>
        <v>천애향소과</v>
      </c>
      <c r="D19" s="1">
        <v>3</v>
      </c>
      <c r="E19" s="1">
        <v>5</v>
      </c>
      <c r="F19" s="1">
        <v>5</v>
      </c>
      <c r="G19" s="1" t="str">
        <f>REPT("★",TRUNC(SUMPRODUCT(D19:F19,{0.5,0.3,0.2}))) &amp; REPT("☆",5-TRUNC(SUMPRODUCT(D19:F19,{0.5,0.3,0.2})))</f>
        <v>★★★★☆</v>
      </c>
      <c r="H19" s="1" t="s">
        <v>27</v>
      </c>
      <c r="I19" s="6" cm="1">
        <f t="array" ref="I19">fn포인트(E19,F19)</f>
        <v>1000</v>
      </c>
      <c r="J19" s="1" t="s">
        <v>41</v>
      </c>
    </row>
    <row r="20" spans="1:14" x14ac:dyDescent="0.4">
      <c r="A20" s="1" t="s">
        <v>61</v>
      </c>
      <c r="B20" s="1" t="s">
        <v>43</v>
      </c>
      <c r="C20" s="1" t="str">
        <f t="shared" si="0"/>
        <v>천애향소과</v>
      </c>
      <c r="D20" s="1">
        <v>1</v>
      </c>
      <c r="E20" s="1">
        <v>1</v>
      </c>
      <c r="F20" s="1">
        <v>3</v>
      </c>
      <c r="G20" s="1" t="str">
        <f>REPT("★",TRUNC(SUMPRODUCT(D20:F20,{0.5,0.3,0.2}))) &amp; REPT("☆",5-TRUNC(SUMPRODUCT(D20:F20,{0.5,0.3,0.2})))</f>
        <v>★☆☆☆☆</v>
      </c>
      <c r="H20" s="1" t="s">
        <v>19</v>
      </c>
      <c r="I20" s="6" cm="1">
        <f t="array" ref="I20">fn포인트(E20,F20)</f>
        <v>300</v>
      </c>
      <c r="J20" s="1" t="s">
        <v>28</v>
      </c>
    </row>
    <row r="21" spans="1:14" x14ac:dyDescent="0.4">
      <c r="A21" s="1" t="s">
        <v>62</v>
      </c>
      <c r="B21" s="1" t="s">
        <v>48</v>
      </c>
      <c r="C21" s="1" t="str">
        <f t="shared" si="0"/>
        <v>천애향대과</v>
      </c>
      <c r="D21" s="1">
        <v>4</v>
      </c>
      <c r="E21" s="1">
        <v>4</v>
      </c>
      <c r="F21" s="1">
        <v>4</v>
      </c>
      <c r="G21" s="1" t="str">
        <f>REPT("★",TRUNC(SUMPRODUCT(D21:F21,{0.5,0.3,0.2}))) &amp; REPT("☆",5-TRUNC(SUMPRODUCT(D21:F21,{0.5,0.3,0.2})))</f>
        <v>★★★★☆</v>
      </c>
      <c r="H21" s="1" t="s">
        <v>27</v>
      </c>
      <c r="I21" s="6" cm="1">
        <f t="array" ref="I21">fn포인트(E21,F21)</f>
        <v>800</v>
      </c>
      <c r="J21" s="1" t="s">
        <v>72</v>
      </c>
    </row>
    <row r="22" spans="1:14" x14ac:dyDescent="0.4">
      <c r="A22" s="1" t="s">
        <v>63</v>
      </c>
      <c r="B22" s="1" t="s">
        <v>54</v>
      </c>
      <c r="C22" s="1" t="str">
        <f t="shared" si="0"/>
        <v>감귤중과</v>
      </c>
      <c r="D22" s="1">
        <v>3</v>
      </c>
      <c r="E22" s="1">
        <v>5</v>
      </c>
      <c r="F22" s="1">
        <v>1</v>
      </c>
      <c r="G22" s="1" t="str">
        <f>REPT("★",TRUNC(SUMPRODUCT(D22:F22,{0.5,0.3,0.2}))) &amp; REPT("☆",5-TRUNC(SUMPRODUCT(D22:F22,{0.5,0.3,0.2})))</f>
        <v>★★★☆☆</v>
      </c>
      <c r="H22" s="1" t="s">
        <v>19</v>
      </c>
      <c r="I22" s="6" cm="1">
        <f t="array" ref="I22">fn포인트(E22,F22)</f>
        <v>600</v>
      </c>
      <c r="J22" s="1" t="s">
        <v>73</v>
      </c>
    </row>
    <row r="23" spans="1:14" x14ac:dyDescent="0.4">
      <c r="A23" s="1" t="s">
        <v>64</v>
      </c>
      <c r="B23" s="1" t="s">
        <v>65</v>
      </c>
      <c r="C23" s="1" t="str">
        <f t="shared" si="0"/>
        <v>감귤대과</v>
      </c>
      <c r="D23" s="1">
        <v>1</v>
      </c>
      <c r="E23" s="1">
        <v>5</v>
      </c>
      <c r="F23" s="1">
        <v>4</v>
      </c>
      <c r="G23" s="1" t="str">
        <f>REPT("★",TRUNC(SUMPRODUCT(D23:F23,{0.5,0.3,0.2}))) &amp; REPT("☆",5-TRUNC(SUMPRODUCT(D23:F23,{0.5,0.3,0.2})))</f>
        <v>★★☆☆☆</v>
      </c>
      <c r="H23" s="1" t="s">
        <v>27</v>
      </c>
      <c r="I23" s="6" cm="1">
        <f t="array" ref="I23">fn포인트(E23,F23)</f>
        <v>800</v>
      </c>
      <c r="J23" s="1" t="s">
        <v>28</v>
      </c>
    </row>
    <row r="24" spans="1:14" x14ac:dyDescent="0.4">
      <c r="A24" s="1" t="s">
        <v>66</v>
      </c>
      <c r="B24" s="1" t="s">
        <v>26</v>
      </c>
      <c r="C24" s="1" t="str">
        <f t="shared" si="0"/>
        <v>레드향대과</v>
      </c>
      <c r="D24" s="1">
        <v>5</v>
      </c>
      <c r="E24" s="1">
        <v>3</v>
      </c>
      <c r="F24" s="1">
        <v>4</v>
      </c>
      <c r="G24" s="1" t="str">
        <f>REPT("★",TRUNC(SUMPRODUCT(D24:F24,{0.5,0.3,0.2}))) &amp; REPT("☆",5-TRUNC(SUMPRODUCT(D24:F24,{0.5,0.3,0.2})))</f>
        <v>★★★★☆</v>
      </c>
      <c r="H24" s="1" t="s">
        <v>19</v>
      </c>
      <c r="I24" s="6" cm="1">
        <f t="array" ref="I24">fn포인트(E24,F24)</f>
        <v>600</v>
      </c>
      <c r="J24" s="1" t="s">
        <v>72</v>
      </c>
    </row>
    <row r="25" spans="1:14" x14ac:dyDescent="0.4">
      <c r="A25" s="1" t="s">
        <v>67</v>
      </c>
      <c r="B25" s="1" t="s">
        <v>40</v>
      </c>
      <c r="C25" s="1" t="str">
        <f t="shared" si="0"/>
        <v>감귤소과</v>
      </c>
      <c r="D25" s="1">
        <v>3</v>
      </c>
      <c r="E25" s="1">
        <v>5</v>
      </c>
      <c r="F25" s="1">
        <v>3</v>
      </c>
      <c r="G25" s="1" t="str">
        <f>REPT("★",TRUNC(SUMPRODUCT(D25:F25,{0.5,0.3,0.2}))) &amp; REPT("☆",5-TRUNC(SUMPRODUCT(D25:F25,{0.5,0.3,0.2})))</f>
        <v>★★★☆☆</v>
      </c>
      <c r="H25" s="1" t="s">
        <v>27</v>
      </c>
      <c r="I25" s="6" cm="1">
        <f t="array" ref="I25">fn포인트(E25,F25)</f>
        <v>800</v>
      </c>
      <c r="J25" s="1" t="s">
        <v>41</v>
      </c>
    </row>
    <row r="26" spans="1:14" x14ac:dyDescent="0.4">
      <c r="A26" s="1" t="s">
        <v>68</v>
      </c>
      <c r="B26" s="1" t="s">
        <v>65</v>
      </c>
      <c r="C26" s="1" t="str">
        <f t="shared" si="0"/>
        <v>감귤대과</v>
      </c>
      <c r="D26" s="1">
        <v>4</v>
      </c>
      <c r="E26" s="1">
        <v>1</v>
      </c>
      <c r="F26" s="1">
        <v>2</v>
      </c>
      <c r="G26" s="1" t="str">
        <f>REPT("★",TRUNC(SUMPRODUCT(D26:F26,{0.5,0.3,0.2}))) &amp; REPT("☆",5-TRUNC(SUMPRODUCT(D26:F26,{0.5,0.3,0.2})))</f>
        <v>★★☆☆☆</v>
      </c>
      <c r="H26" s="1" t="s">
        <v>27</v>
      </c>
      <c r="I26" s="6" cm="1">
        <f t="array" ref="I26">fn포인트(E26,F26)</f>
        <v>300</v>
      </c>
      <c r="J26" s="1" t="s">
        <v>28</v>
      </c>
    </row>
    <row r="27" spans="1:14" x14ac:dyDescent="0.4">
      <c r="A27" s="1" t="s">
        <v>69</v>
      </c>
      <c r="B27" s="1" t="s">
        <v>52</v>
      </c>
      <c r="C27" s="1" t="str">
        <f t="shared" si="0"/>
        <v>레드향소과</v>
      </c>
      <c r="D27" s="1">
        <v>4</v>
      </c>
      <c r="E27" s="1">
        <v>4</v>
      </c>
      <c r="F27" s="1">
        <v>4</v>
      </c>
      <c r="G27" s="1" t="str">
        <f>REPT("★",TRUNC(SUMPRODUCT(D27:F27,{0.5,0.3,0.2}))) &amp; REPT("☆",5-TRUNC(SUMPRODUCT(D27:F27,{0.5,0.3,0.2})))</f>
        <v>★★★★☆</v>
      </c>
      <c r="H27" s="1" t="s">
        <v>19</v>
      </c>
      <c r="I27" s="6" cm="1">
        <f t="array" ref="I27">fn포인트(E27,F27)</f>
        <v>800</v>
      </c>
      <c r="J27" s="1" t="s">
        <v>72</v>
      </c>
    </row>
    <row r="28" spans="1:14" x14ac:dyDescent="0.4">
      <c r="A28" s="1" t="s">
        <v>70</v>
      </c>
      <c r="B28" s="1" t="s">
        <v>48</v>
      </c>
      <c r="C28" s="1" t="str">
        <f t="shared" si="0"/>
        <v>천애향대과</v>
      </c>
      <c r="D28" s="1">
        <v>3</v>
      </c>
      <c r="E28" s="1">
        <v>1</v>
      </c>
      <c r="F28" s="1">
        <v>3</v>
      </c>
      <c r="G28" s="1" t="str">
        <f>REPT("★",TRUNC(SUMPRODUCT(D28:F28,{0.5,0.3,0.2}))) &amp; REPT("☆",5-TRUNC(SUMPRODUCT(D28:F28,{0.5,0.3,0.2})))</f>
        <v>★★☆☆☆</v>
      </c>
      <c r="H28" s="1" t="s">
        <v>27</v>
      </c>
      <c r="I28" s="6" cm="1">
        <f t="array" ref="I28">fn포인트(E28,F28)</f>
        <v>300</v>
      </c>
      <c r="J28" s="1" t="s">
        <v>73</v>
      </c>
    </row>
    <row r="29" spans="1:14" x14ac:dyDescent="0.4">
      <c r="A29" s="1" t="s">
        <v>71</v>
      </c>
      <c r="B29" s="1" t="s">
        <v>54</v>
      </c>
      <c r="C29" s="1" t="str">
        <f t="shared" si="0"/>
        <v>감귤중과</v>
      </c>
      <c r="D29" s="1">
        <v>5</v>
      </c>
      <c r="E29" s="1">
        <v>4</v>
      </c>
      <c r="F29" s="1">
        <v>5</v>
      </c>
      <c r="G29" s="1" t="str">
        <f>REPT("★",TRUNC(SUMPRODUCT(D29:F29,{0.5,0.3,0.2}))) &amp; REPT("☆",5-TRUNC(SUMPRODUCT(D29:F29,{0.5,0.3,0.2})))</f>
        <v>★★★★☆</v>
      </c>
      <c r="H29" s="1" t="s">
        <v>27</v>
      </c>
      <c r="I29" s="6" cm="1">
        <f t="array" ref="I29">fn포인트(E29,F29)</f>
        <v>800</v>
      </c>
      <c r="J29" s="1" t="s">
        <v>28</v>
      </c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A2E15-1651-420F-822C-41CD7DCECC61}">
  <sheetPr codeName="Sheet5"/>
  <dimension ref="A1:D17"/>
  <sheetViews>
    <sheetView workbookViewId="0">
      <selection activeCell="F19" sqref="F19"/>
    </sheetView>
  </sheetViews>
  <sheetFormatPr defaultRowHeight="17.399999999999999" x14ac:dyDescent="0.4"/>
  <cols>
    <col min="1" max="1" width="10.3984375" bestFit="1" customWidth="1"/>
    <col min="2" max="2" width="10.59765625" bestFit="1" customWidth="1"/>
    <col min="3" max="4" width="8.8984375" bestFit="1" customWidth="1"/>
  </cols>
  <sheetData>
    <row r="1" spans="1:4" x14ac:dyDescent="0.4">
      <c r="A1" s="30" t="s">
        <v>179</v>
      </c>
    </row>
    <row r="3" spans="1:4" x14ac:dyDescent="0.4">
      <c r="A3" t="s">
        <v>174</v>
      </c>
      <c r="B3" t="s">
        <v>177</v>
      </c>
      <c r="C3" t="s">
        <v>178</v>
      </c>
      <c r="D3" t="s">
        <v>173</v>
      </c>
    </row>
    <row r="4" spans="1:4" x14ac:dyDescent="0.4">
      <c r="A4" t="s">
        <v>78</v>
      </c>
      <c r="B4">
        <v>3</v>
      </c>
      <c r="C4">
        <v>600</v>
      </c>
      <c r="D4" t="s">
        <v>168</v>
      </c>
    </row>
    <row r="5" spans="1:4" x14ac:dyDescent="0.4">
      <c r="A5" t="s">
        <v>81</v>
      </c>
      <c r="B5">
        <v>2</v>
      </c>
      <c r="C5">
        <v>800</v>
      </c>
      <c r="D5" t="s">
        <v>168</v>
      </c>
    </row>
    <row r="6" spans="1:4" x14ac:dyDescent="0.4">
      <c r="A6" t="s">
        <v>81</v>
      </c>
      <c r="B6">
        <v>5</v>
      </c>
      <c r="C6">
        <v>1000</v>
      </c>
      <c r="D6" t="s">
        <v>168</v>
      </c>
    </row>
    <row r="7" spans="1:4" x14ac:dyDescent="0.4">
      <c r="A7" t="s">
        <v>86</v>
      </c>
      <c r="B7">
        <v>5</v>
      </c>
      <c r="C7">
        <v>600</v>
      </c>
      <c r="D7" t="s">
        <v>168</v>
      </c>
    </row>
    <row r="8" spans="1:4" x14ac:dyDescent="0.4">
      <c r="A8" t="s">
        <v>88</v>
      </c>
      <c r="B8">
        <v>5</v>
      </c>
      <c r="C8">
        <v>800</v>
      </c>
      <c r="D8" t="s">
        <v>168</v>
      </c>
    </row>
    <row r="9" spans="1:4" x14ac:dyDescent="0.4">
      <c r="A9" t="s">
        <v>88</v>
      </c>
      <c r="B9">
        <v>1</v>
      </c>
      <c r="C9">
        <v>300</v>
      </c>
      <c r="D9" t="s">
        <v>168</v>
      </c>
    </row>
    <row r="10" spans="1:4" x14ac:dyDescent="0.4">
      <c r="A10" t="s">
        <v>88</v>
      </c>
      <c r="B10">
        <v>4</v>
      </c>
      <c r="C10">
        <v>300</v>
      </c>
      <c r="D10" t="s">
        <v>168</v>
      </c>
    </row>
    <row r="11" spans="1:4" x14ac:dyDescent="0.4">
      <c r="A11" t="s">
        <v>83</v>
      </c>
      <c r="B11">
        <v>5</v>
      </c>
      <c r="C11">
        <v>600</v>
      </c>
      <c r="D11" t="s">
        <v>168</v>
      </c>
    </row>
    <row r="12" spans="1:4" x14ac:dyDescent="0.4">
      <c r="A12" t="s">
        <v>83</v>
      </c>
      <c r="B12">
        <v>1</v>
      </c>
      <c r="C12">
        <v>600</v>
      </c>
      <c r="D12" t="s">
        <v>168</v>
      </c>
    </row>
    <row r="13" spans="1:4" x14ac:dyDescent="0.4">
      <c r="A13" t="s">
        <v>85</v>
      </c>
      <c r="B13">
        <v>3</v>
      </c>
      <c r="C13">
        <v>300</v>
      </c>
      <c r="D13" t="s">
        <v>168</v>
      </c>
    </row>
    <row r="14" spans="1:4" x14ac:dyDescent="0.4">
      <c r="A14" t="s">
        <v>85</v>
      </c>
      <c r="B14">
        <v>4</v>
      </c>
      <c r="C14">
        <v>300</v>
      </c>
      <c r="D14" t="s">
        <v>168</v>
      </c>
    </row>
    <row r="15" spans="1:4" x14ac:dyDescent="0.4">
      <c r="A15" t="s">
        <v>85</v>
      </c>
      <c r="B15">
        <v>1</v>
      </c>
      <c r="C15">
        <v>800</v>
      </c>
      <c r="D15" t="s">
        <v>168</v>
      </c>
    </row>
    <row r="16" spans="1:4" x14ac:dyDescent="0.4">
      <c r="A16" t="s">
        <v>85</v>
      </c>
      <c r="B16">
        <v>4</v>
      </c>
      <c r="C16">
        <v>600</v>
      </c>
      <c r="D16" t="s">
        <v>168</v>
      </c>
    </row>
    <row r="17" spans="1:4" x14ac:dyDescent="0.4">
      <c r="A17" t="s">
        <v>89</v>
      </c>
      <c r="B17">
        <v>3</v>
      </c>
      <c r="C17">
        <v>0</v>
      </c>
      <c r="D17" t="s">
        <v>168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7"/>
  <sheetViews>
    <sheetView workbookViewId="0">
      <selection activeCell="D9" sqref="D9"/>
    </sheetView>
  </sheetViews>
  <sheetFormatPr defaultRowHeight="17.399999999999999" x14ac:dyDescent="0.4"/>
  <cols>
    <col min="1" max="1" width="15.09765625" bestFit="1" customWidth="1"/>
    <col min="2" max="2" width="10.3984375" bestFit="1" customWidth="1"/>
    <col min="3" max="3" width="14.19921875" bestFit="1" customWidth="1"/>
    <col min="4" max="4" width="12.296875" bestFit="1" customWidth="1"/>
  </cols>
  <sheetData>
    <row r="2" spans="1:4" x14ac:dyDescent="0.4">
      <c r="A2" s="27" t="s">
        <v>173</v>
      </c>
      <c r="B2" s="27" t="s">
        <v>174</v>
      </c>
      <c r="C2" t="s">
        <v>171</v>
      </c>
      <c r="D2" t="s">
        <v>172</v>
      </c>
    </row>
    <row r="3" spans="1:4" x14ac:dyDescent="0.4">
      <c r="A3" t="s">
        <v>168</v>
      </c>
      <c r="C3" s="28"/>
      <c r="D3" s="29"/>
    </row>
    <row r="4" spans="1:4" x14ac:dyDescent="0.4">
      <c r="B4" t="s">
        <v>81</v>
      </c>
      <c r="C4" s="28">
        <v>7</v>
      </c>
      <c r="D4" s="29">
        <v>1800</v>
      </c>
    </row>
    <row r="5" spans="1:4" x14ac:dyDescent="0.4">
      <c r="B5" t="s">
        <v>86</v>
      </c>
      <c r="C5" s="28">
        <v>5</v>
      </c>
      <c r="D5" s="29">
        <v>600</v>
      </c>
    </row>
    <row r="6" spans="1:4" x14ac:dyDescent="0.4">
      <c r="B6" t="s">
        <v>88</v>
      </c>
      <c r="C6" s="28">
        <v>10</v>
      </c>
      <c r="D6" s="29">
        <v>1400</v>
      </c>
    </row>
    <row r="7" spans="1:4" x14ac:dyDescent="0.4">
      <c r="B7" t="s">
        <v>83</v>
      </c>
      <c r="C7" s="28">
        <v>6</v>
      </c>
      <c r="D7" s="29">
        <v>1200</v>
      </c>
    </row>
    <row r="8" spans="1:4" x14ac:dyDescent="0.4">
      <c r="B8" t="s">
        <v>85</v>
      </c>
      <c r="C8" s="28">
        <v>12</v>
      </c>
      <c r="D8" s="29">
        <v>2000</v>
      </c>
    </row>
    <row r="9" spans="1:4" x14ac:dyDescent="0.4">
      <c r="A9" t="s">
        <v>175</v>
      </c>
      <c r="C9" s="28">
        <v>40</v>
      </c>
      <c r="D9" s="29">
        <v>7000</v>
      </c>
    </row>
    <row r="10" spans="1:4" x14ac:dyDescent="0.4">
      <c r="A10" t="s">
        <v>169</v>
      </c>
      <c r="C10" s="28"/>
      <c r="D10" s="29"/>
    </row>
    <row r="11" spans="1:4" x14ac:dyDescent="0.4">
      <c r="B11" t="s">
        <v>81</v>
      </c>
      <c r="C11" s="28">
        <v>9</v>
      </c>
      <c r="D11" s="29">
        <v>1900</v>
      </c>
    </row>
    <row r="12" spans="1:4" x14ac:dyDescent="0.4">
      <c r="B12" t="s">
        <v>76</v>
      </c>
      <c r="C12" s="28">
        <v>13</v>
      </c>
      <c r="D12" s="29">
        <v>2300</v>
      </c>
    </row>
    <row r="13" spans="1:4" x14ac:dyDescent="0.4">
      <c r="B13" t="s">
        <v>82</v>
      </c>
      <c r="C13" s="28">
        <v>3</v>
      </c>
      <c r="D13" s="29">
        <v>800</v>
      </c>
    </row>
    <row r="14" spans="1:4" x14ac:dyDescent="0.4">
      <c r="B14" t="s">
        <v>85</v>
      </c>
      <c r="C14" s="28">
        <v>5</v>
      </c>
      <c r="D14" s="29">
        <v>1300</v>
      </c>
    </row>
    <row r="15" spans="1:4" x14ac:dyDescent="0.4">
      <c r="B15" t="s">
        <v>89</v>
      </c>
      <c r="C15" s="28">
        <v>4</v>
      </c>
      <c r="D15" s="29">
        <v>800</v>
      </c>
    </row>
    <row r="16" spans="1:4" x14ac:dyDescent="0.4">
      <c r="A16" t="s">
        <v>176</v>
      </c>
      <c r="C16" s="28">
        <v>34</v>
      </c>
      <c r="D16" s="29">
        <v>7100</v>
      </c>
    </row>
    <row r="17" spans="1:4" x14ac:dyDescent="0.4">
      <c r="A17" t="s">
        <v>170</v>
      </c>
      <c r="C17" s="28">
        <v>74</v>
      </c>
      <c r="D17" s="29">
        <v>14100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workbookViewId="0">
      <selection activeCell="J7" sqref="J7"/>
    </sheetView>
  </sheetViews>
  <sheetFormatPr defaultRowHeight="17.399999999999999" x14ac:dyDescent="0.4"/>
  <cols>
    <col min="1" max="1" width="9" bestFit="1" customWidth="1"/>
    <col min="2" max="2" width="11" bestFit="1" customWidth="1"/>
    <col min="3" max="3" width="8.69921875" customWidth="1"/>
    <col min="4" max="4" width="5" customWidth="1"/>
    <col min="5" max="5" width="8.8984375" customWidth="1"/>
    <col min="6" max="6" width="11" bestFit="1" customWidth="1"/>
    <col min="7" max="7" width="8.5" bestFit="1" customWidth="1"/>
  </cols>
  <sheetData>
    <row r="1" spans="1:7" x14ac:dyDescent="0.4">
      <c r="A1" t="s">
        <v>0</v>
      </c>
    </row>
    <row r="2" spans="1:7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4">
      <c r="A3" s="1" t="s">
        <v>59</v>
      </c>
      <c r="B3" s="1" t="s">
        <v>78</v>
      </c>
      <c r="C3" s="1">
        <v>2</v>
      </c>
      <c r="D3" s="1">
        <v>4</v>
      </c>
      <c r="E3" s="1">
        <v>2</v>
      </c>
      <c r="F3" s="1" t="s">
        <v>77</v>
      </c>
      <c r="G3" s="23">
        <v>600</v>
      </c>
    </row>
    <row r="4" spans="1:7" x14ac:dyDescent="0.4">
      <c r="A4" s="1" t="s">
        <v>63</v>
      </c>
      <c r="B4" s="1" t="s">
        <v>78</v>
      </c>
      <c r="C4" s="1">
        <v>3</v>
      </c>
      <c r="D4" s="1">
        <v>5</v>
      </c>
      <c r="E4" s="1">
        <v>1</v>
      </c>
      <c r="F4" s="1" t="s">
        <v>79</v>
      </c>
      <c r="G4" s="23">
        <v>600</v>
      </c>
    </row>
    <row r="5" spans="1:7" x14ac:dyDescent="0.4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1" t="s">
        <v>77</v>
      </c>
      <c r="G5" s="23">
        <v>800</v>
      </c>
    </row>
    <row r="6" spans="1:7" x14ac:dyDescent="0.4">
      <c r="A6" s="1" t="s">
        <v>67</v>
      </c>
      <c r="B6" s="1" t="s">
        <v>81</v>
      </c>
      <c r="C6" s="1">
        <v>3</v>
      </c>
      <c r="D6" s="1">
        <v>5</v>
      </c>
      <c r="E6" s="1">
        <v>3</v>
      </c>
      <c r="F6" s="1" t="s">
        <v>79</v>
      </c>
      <c r="G6" s="23">
        <v>800</v>
      </c>
    </row>
    <row r="7" spans="1:7" x14ac:dyDescent="0.4">
      <c r="A7" s="1" t="s">
        <v>69</v>
      </c>
      <c r="B7" s="1" t="s">
        <v>81</v>
      </c>
      <c r="C7" s="1">
        <v>4</v>
      </c>
      <c r="D7" s="1">
        <v>4</v>
      </c>
      <c r="E7" s="1">
        <v>4</v>
      </c>
      <c r="F7" s="1" t="s">
        <v>80</v>
      </c>
      <c r="G7" s="23">
        <v>800</v>
      </c>
    </row>
    <row r="8" spans="1:7" x14ac:dyDescent="0.4">
      <c r="A8" s="1" t="s">
        <v>51</v>
      </c>
      <c r="B8" s="1" t="s">
        <v>81</v>
      </c>
      <c r="C8" s="1">
        <v>5</v>
      </c>
      <c r="D8" s="1">
        <v>5</v>
      </c>
      <c r="E8" s="1">
        <v>5</v>
      </c>
      <c r="F8" s="1" t="s">
        <v>87</v>
      </c>
      <c r="G8" s="23">
        <v>1000</v>
      </c>
    </row>
    <row r="9" spans="1:7" x14ac:dyDescent="0.4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4">
      <c r="A10" s="1" t="s">
        <v>50</v>
      </c>
      <c r="B10" s="1" t="s">
        <v>76</v>
      </c>
      <c r="C10" s="1">
        <v>1</v>
      </c>
      <c r="D10" s="1">
        <v>5</v>
      </c>
      <c r="E10" s="1">
        <v>4</v>
      </c>
      <c r="F10" s="1" t="s">
        <v>77</v>
      </c>
      <c r="G10" s="23">
        <v>800</v>
      </c>
    </row>
    <row r="11" spans="1:7" x14ac:dyDescent="0.4">
      <c r="A11" s="1" t="s">
        <v>33</v>
      </c>
      <c r="B11" s="1" t="s">
        <v>76</v>
      </c>
      <c r="C11" s="1">
        <v>3</v>
      </c>
      <c r="D11" s="1">
        <v>1</v>
      </c>
      <c r="E11" s="1">
        <v>3</v>
      </c>
      <c r="F11" s="1" t="s">
        <v>77</v>
      </c>
      <c r="G11" s="23">
        <v>300</v>
      </c>
    </row>
    <row r="12" spans="1:7" x14ac:dyDescent="0.4">
      <c r="A12" s="1" t="s">
        <v>44</v>
      </c>
      <c r="B12" s="1" t="s">
        <v>76</v>
      </c>
      <c r="C12" s="1">
        <v>4</v>
      </c>
      <c r="D12" s="1">
        <v>2</v>
      </c>
      <c r="E12" s="1">
        <v>4</v>
      </c>
      <c r="F12" s="1" t="s">
        <v>79</v>
      </c>
      <c r="G12" s="23">
        <v>600</v>
      </c>
    </row>
    <row r="13" spans="1:7" x14ac:dyDescent="0.4">
      <c r="A13" s="1" t="s">
        <v>66</v>
      </c>
      <c r="B13" s="1" t="s">
        <v>76</v>
      </c>
      <c r="C13" s="1">
        <v>5</v>
      </c>
      <c r="D13" s="1">
        <v>3</v>
      </c>
      <c r="E13" s="1">
        <v>4</v>
      </c>
      <c r="F13" s="1" t="s">
        <v>80</v>
      </c>
      <c r="G13" s="23">
        <v>600</v>
      </c>
    </row>
    <row r="14" spans="1:7" x14ac:dyDescent="0.4">
      <c r="A14" s="1" t="s">
        <v>47</v>
      </c>
      <c r="B14" s="1" t="s">
        <v>86</v>
      </c>
      <c r="C14" s="1">
        <v>5</v>
      </c>
      <c r="D14" s="1">
        <v>3</v>
      </c>
      <c r="E14" s="1">
        <v>4</v>
      </c>
      <c r="F14" s="1" t="s">
        <v>80</v>
      </c>
      <c r="G14" s="23">
        <v>600</v>
      </c>
    </row>
    <row r="15" spans="1:7" x14ac:dyDescent="0.4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4">
      <c r="A16" s="1" t="s">
        <v>64</v>
      </c>
      <c r="B16" s="1" t="s">
        <v>85</v>
      </c>
      <c r="C16" s="1">
        <v>1</v>
      </c>
      <c r="D16" s="1">
        <v>5</v>
      </c>
      <c r="E16" s="1">
        <v>4</v>
      </c>
      <c r="F16" s="1" t="s">
        <v>77</v>
      </c>
      <c r="G16" s="23">
        <v>800</v>
      </c>
    </row>
    <row r="17" spans="1:7" x14ac:dyDescent="0.4">
      <c r="A17" s="1" t="s">
        <v>60</v>
      </c>
      <c r="B17" s="1" t="s">
        <v>85</v>
      </c>
      <c r="C17" s="1">
        <v>3</v>
      </c>
      <c r="D17" s="1">
        <v>5</v>
      </c>
      <c r="E17" s="1">
        <v>5</v>
      </c>
      <c r="F17" s="1" t="s">
        <v>80</v>
      </c>
      <c r="G17" s="23">
        <v>1000</v>
      </c>
    </row>
    <row r="18" spans="1:7" x14ac:dyDescent="0.4">
      <c r="A18" s="1" t="s">
        <v>53</v>
      </c>
      <c r="B18" s="1" t="s">
        <v>85</v>
      </c>
      <c r="C18" s="1">
        <v>2</v>
      </c>
      <c r="D18" s="1">
        <v>3</v>
      </c>
      <c r="E18" s="1">
        <v>2</v>
      </c>
      <c r="F18" s="1" t="s">
        <v>77</v>
      </c>
      <c r="G18" s="23">
        <v>300</v>
      </c>
    </row>
    <row r="19" spans="1:7" x14ac:dyDescent="0.4">
      <c r="A19" s="1" t="s">
        <v>70</v>
      </c>
      <c r="B19" s="1" t="s">
        <v>85</v>
      </c>
      <c r="C19" s="1">
        <v>3</v>
      </c>
      <c r="D19" s="1">
        <v>1</v>
      </c>
      <c r="E19" s="1">
        <v>3</v>
      </c>
      <c r="F19" s="1" t="s">
        <v>77</v>
      </c>
      <c r="G19" s="23">
        <v>300</v>
      </c>
    </row>
    <row r="20" spans="1:7" x14ac:dyDescent="0.4">
      <c r="A20" s="1" t="s">
        <v>68</v>
      </c>
      <c r="B20" s="1" t="s">
        <v>85</v>
      </c>
      <c r="C20" s="1">
        <v>4</v>
      </c>
      <c r="D20" s="1">
        <v>1</v>
      </c>
      <c r="E20" s="1">
        <v>2</v>
      </c>
      <c r="F20" s="1" t="s">
        <v>77</v>
      </c>
      <c r="G20" s="23">
        <v>300</v>
      </c>
    </row>
    <row r="21" spans="1:7" x14ac:dyDescent="0.4">
      <c r="A21" s="1" t="s">
        <v>46</v>
      </c>
      <c r="B21" s="1" t="s">
        <v>85</v>
      </c>
      <c r="C21" s="1">
        <v>4</v>
      </c>
      <c r="D21" s="1">
        <v>4</v>
      </c>
      <c r="E21" s="1">
        <v>3</v>
      </c>
      <c r="F21" s="1" t="s">
        <v>79</v>
      </c>
      <c r="G21" s="23">
        <v>600</v>
      </c>
    </row>
    <row r="22" spans="1:7" x14ac:dyDescent="0.4">
      <c r="A22" s="1" t="s">
        <v>62</v>
      </c>
      <c r="B22" s="1" t="s">
        <v>89</v>
      </c>
      <c r="C22" s="1">
        <v>4</v>
      </c>
      <c r="D22" s="1">
        <v>4</v>
      </c>
      <c r="E22" s="1">
        <v>4</v>
      </c>
      <c r="F22" s="1" t="s">
        <v>80</v>
      </c>
      <c r="G22" s="23">
        <v>800</v>
      </c>
    </row>
    <row r="23" spans="1:7" x14ac:dyDescent="0.4">
      <c r="A23" s="1" t="s">
        <v>58</v>
      </c>
      <c r="B23" s="1" t="s">
        <v>89</v>
      </c>
      <c r="C23" s="1">
        <v>3</v>
      </c>
      <c r="D23" s="1">
        <v>1</v>
      </c>
      <c r="E23" s="1">
        <v>1</v>
      </c>
      <c r="F23" s="1" t="s">
        <v>77</v>
      </c>
      <c r="G23" s="23">
        <v>0</v>
      </c>
    </row>
    <row r="24" spans="1:7" x14ac:dyDescent="0.4">
      <c r="A24" s="1" t="s">
        <v>71</v>
      </c>
      <c r="B24" s="1" t="s">
        <v>88</v>
      </c>
      <c r="C24" s="1">
        <v>5</v>
      </c>
      <c r="D24" s="1">
        <v>4</v>
      </c>
      <c r="E24" s="1">
        <v>5</v>
      </c>
      <c r="F24" s="1" t="s">
        <v>80</v>
      </c>
      <c r="G24" s="23">
        <v>800</v>
      </c>
    </row>
    <row r="25" spans="1:7" x14ac:dyDescent="0.4">
      <c r="A25" s="1" t="s">
        <v>61</v>
      </c>
      <c r="B25" s="1" t="s">
        <v>88</v>
      </c>
      <c r="C25" s="1">
        <v>1</v>
      </c>
      <c r="D25" s="1">
        <v>1</v>
      </c>
      <c r="E25" s="1">
        <v>3</v>
      </c>
      <c r="F25" s="1" t="s">
        <v>84</v>
      </c>
      <c r="G25" s="23">
        <v>300</v>
      </c>
    </row>
    <row r="26" spans="1:7" x14ac:dyDescent="0.4">
      <c r="A26" s="1" t="s">
        <v>57</v>
      </c>
      <c r="B26" s="1" t="s">
        <v>88</v>
      </c>
      <c r="C26" s="1">
        <v>4</v>
      </c>
      <c r="D26" s="1">
        <v>2</v>
      </c>
      <c r="E26" s="1">
        <v>1</v>
      </c>
      <c r="F26" s="1" t="s">
        <v>77</v>
      </c>
      <c r="G26" s="23">
        <v>300</v>
      </c>
    </row>
    <row r="27" spans="1:7" x14ac:dyDescent="0.4">
      <c r="A27" s="1" t="s">
        <v>42</v>
      </c>
      <c r="B27" s="1" t="s">
        <v>83</v>
      </c>
      <c r="C27" s="1">
        <v>1</v>
      </c>
      <c r="D27" s="1">
        <v>2</v>
      </c>
      <c r="E27" s="1">
        <v>4</v>
      </c>
      <c r="F27" s="1" t="s">
        <v>84</v>
      </c>
      <c r="G27" s="23">
        <v>600</v>
      </c>
    </row>
    <row r="28" spans="1:7" x14ac:dyDescent="0.4">
      <c r="A28" s="1" t="s">
        <v>49</v>
      </c>
      <c r="B28" s="1" t="s">
        <v>83</v>
      </c>
      <c r="C28" s="1">
        <v>2</v>
      </c>
      <c r="D28" s="1">
        <v>3</v>
      </c>
      <c r="E28" s="1">
        <v>4</v>
      </c>
      <c r="F28" s="1" t="s">
        <v>77</v>
      </c>
      <c r="G28" s="23">
        <v>600</v>
      </c>
    </row>
    <row r="29" spans="1:7" x14ac:dyDescent="0.4">
      <c r="A29" s="1" t="s">
        <v>25</v>
      </c>
      <c r="B29" s="1" t="s">
        <v>83</v>
      </c>
      <c r="C29" s="1">
        <v>5</v>
      </c>
      <c r="D29" s="1">
        <v>3</v>
      </c>
      <c r="E29" s="1">
        <v>4</v>
      </c>
      <c r="F29" s="1" t="s">
        <v>80</v>
      </c>
      <c r="G29" s="23">
        <v>600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귝중과,레드향대화,천애향대과,감귤대과"/>
        <x14:sortCondition sortBy="icon" ref="G3:G29" iconSet="3Triangles" iconId="2"/>
      </mc:Choice>
    </mc:AlternateContent>
  </sortState>
  <phoneticPr fontId="2" type="noConversion"/>
  <dataValidations count="1">
    <dataValidation type="custom" errorStyle="warning" allowBlank="1" showInputMessage="1" showErrorMessage="1" errorTitle="다시 입력" error="다른 리뷰번호를 입력하세요." promptTitle="중복 제한" prompt="동일한 번호는 입력할 수 없습니다." sqref="A3:A29" xr:uid="{8411D831-AE76-4EFC-B774-D5FF78479D81}">
      <formula1>COUNTIF($A$3:$A$29,A3)=0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>
      <selection activeCell="J7" sqref="J7"/>
    </sheetView>
  </sheetViews>
  <sheetFormatPr defaultRowHeight="17.399999999999999" x14ac:dyDescent="0.4"/>
  <cols>
    <col min="2" max="2" width="11.69921875" bestFit="1" customWidth="1"/>
    <col min="3" max="3" width="9.8984375" customWidth="1"/>
    <col min="4" max="4" width="6.19921875" customWidth="1"/>
    <col min="7" max="7" width="3.09765625" customWidth="1"/>
    <col min="8" max="8" width="10.5" customWidth="1"/>
  </cols>
  <sheetData>
    <row r="1" spans="1:6" x14ac:dyDescent="0.4">
      <c r="A1" t="s">
        <v>0</v>
      </c>
    </row>
    <row r="2" spans="1:6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4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31">
        <v>1</v>
      </c>
    </row>
    <row r="4" spans="1:6" x14ac:dyDescent="0.4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31">
        <v>0</v>
      </c>
    </row>
    <row r="5" spans="1:6" x14ac:dyDescent="0.4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31">
        <v>1</v>
      </c>
    </row>
    <row r="6" spans="1:6" x14ac:dyDescent="0.4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31">
        <v>0</v>
      </c>
    </row>
    <row r="7" spans="1:6" x14ac:dyDescent="0.4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31" t="s">
        <v>165</v>
      </c>
    </row>
    <row r="8" spans="1:6" x14ac:dyDescent="0.4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31">
        <v>0</v>
      </c>
    </row>
    <row r="9" spans="1:6" x14ac:dyDescent="0.4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31">
        <v>1</v>
      </c>
    </row>
    <row r="10" spans="1:6" x14ac:dyDescent="0.4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31" t="s">
        <v>165</v>
      </c>
    </row>
    <row r="11" spans="1:6" x14ac:dyDescent="0.4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31">
        <v>1</v>
      </c>
    </row>
    <row r="12" spans="1:6" x14ac:dyDescent="0.4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31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topLeftCell="A10" workbookViewId="0">
      <selection activeCell="K24" sqref="K24"/>
    </sheetView>
  </sheetViews>
  <sheetFormatPr defaultRowHeight="17.399999999999999" x14ac:dyDescent="0.4"/>
  <cols>
    <col min="2" max="2" width="11.5" customWidth="1"/>
    <col min="3" max="6" width="8.19921875" customWidth="1"/>
  </cols>
  <sheetData>
    <row r="1" spans="1:6" x14ac:dyDescent="0.4">
      <c r="A1" t="s">
        <v>155</v>
      </c>
    </row>
    <row r="2" spans="1:6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6" x14ac:dyDescent="0.4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6" x14ac:dyDescent="0.4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6" x14ac:dyDescent="0.4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6" x14ac:dyDescent="0.4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6" x14ac:dyDescent="0.4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6" x14ac:dyDescent="0.4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6" x14ac:dyDescent="0.4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</row>
    <row r="10" spans="1:6" x14ac:dyDescent="0.4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6" x14ac:dyDescent="0.4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1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workbookViewId="0">
      <selection activeCell="I11" sqref="I11"/>
    </sheetView>
  </sheetViews>
  <sheetFormatPr defaultRowHeight="17.399999999999999" x14ac:dyDescent="0.4"/>
  <cols>
    <col min="7" max="7" width="2.69921875" customWidth="1"/>
  </cols>
  <sheetData>
    <row r="2" spans="1:8" x14ac:dyDescent="0.4">
      <c r="A2" t="s">
        <v>161</v>
      </c>
      <c r="B2" s="24"/>
    </row>
    <row r="3" spans="1:8" x14ac:dyDescent="0.4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8" x14ac:dyDescent="0.4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</row>
    <row r="5" spans="1:8" x14ac:dyDescent="0.4">
      <c r="A5" s="2"/>
      <c r="B5" s="2"/>
      <c r="C5" s="2"/>
      <c r="D5" s="2"/>
      <c r="E5" s="2"/>
      <c r="F5" s="2"/>
      <c r="H5" s="1" t="s">
        <v>159</v>
      </c>
    </row>
    <row r="6" spans="1:8" x14ac:dyDescent="0.4">
      <c r="A6" s="2"/>
      <c r="B6" s="2"/>
      <c r="C6" s="2"/>
      <c r="D6" s="2"/>
      <c r="E6" s="2"/>
      <c r="F6" s="2"/>
      <c r="H6" s="1" t="s">
        <v>160</v>
      </c>
    </row>
    <row r="7" spans="1:8" x14ac:dyDescent="0.4">
      <c r="A7" s="2"/>
      <c r="B7" s="2"/>
      <c r="C7" s="2"/>
      <c r="D7" s="2"/>
      <c r="E7" s="2"/>
      <c r="F7" s="2"/>
      <c r="H7" s="1" t="s">
        <v>157</v>
      </c>
    </row>
    <row r="8" spans="1:8" x14ac:dyDescent="0.4">
      <c r="A8" s="2"/>
      <c r="B8" s="2"/>
      <c r="C8" s="2"/>
      <c r="D8" s="2"/>
      <c r="E8" s="2"/>
      <c r="F8" s="2"/>
    </row>
    <row r="9" spans="1:8" x14ac:dyDescent="0.4">
      <c r="A9" s="2"/>
      <c r="B9" s="2"/>
      <c r="C9" s="2"/>
      <c r="D9" s="2"/>
      <c r="E9" s="2"/>
      <c r="F9" s="2"/>
    </row>
    <row r="10" spans="1:8" x14ac:dyDescent="0.4">
      <c r="A10" s="2"/>
      <c r="B10" s="2"/>
      <c r="C10" s="2"/>
      <c r="D10" s="2"/>
      <c r="E10" s="2"/>
      <c r="F10" s="2"/>
    </row>
    <row r="11" spans="1:8" x14ac:dyDescent="0.4">
      <c r="A11" s="2"/>
      <c r="B11" s="2"/>
      <c r="C11" s="2"/>
      <c r="D11" s="2"/>
      <c r="E11" s="2"/>
      <c r="F11" s="2"/>
    </row>
    <row r="12" spans="1:8" x14ac:dyDescent="0.4">
      <c r="A12" s="2"/>
      <c r="B12" s="2"/>
      <c r="C12" s="2"/>
      <c r="D12" s="2"/>
      <c r="E12" s="2"/>
      <c r="F12" s="2"/>
    </row>
    <row r="13" spans="1:8" x14ac:dyDescent="0.4">
      <c r="A13" s="2"/>
      <c r="B13" s="2"/>
      <c r="C13" s="2"/>
      <c r="D13" s="2"/>
      <c r="E13" s="2"/>
      <c r="F13" s="2"/>
    </row>
    <row r="14" spans="1:8" x14ac:dyDescent="0.4">
      <c r="A14" s="2"/>
      <c r="B14" s="2"/>
      <c r="C14" s="2"/>
      <c r="D14" s="2"/>
      <c r="E14" s="2"/>
      <c r="F14" s="2"/>
    </row>
    <row r="15" spans="1:8" x14ac:dyDescent="0.4">
      <c r="A15" s="2"/>
      <c r="B15" s="2"/>
      <c r="C15" s="2"/>
      <c r="D15" s="2"/>
      <c r="E15" s="2"/>
      <c r="F15" s="2"/>
    </row>
    <row r="16" spans="1:8" x14ac:dyDescent="0.4">
      <c r="A16" s="2"/>
      <c r="B16" s="2"/>
      <c r="C16" s="2"/>
      <c r="D16" s="2"/>
      <c r="E16" s="2"/>
      <c r="F16" s="2"/>
    </row>
    <row r="17" spans="1:6" x14ac:dyDescent="0.4">
      <c r="A17" s="2"/>
      <c r="B17" s="2"/>
      <c r="C17" s="2"/>
      <c r="D17" s="2"/>
      <c r="E17" s="2"/>
      <c r="F17" s="2"/>
    </row>
    <row r="18" spans="1:6" x14ac:dyDescent="0.4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6</xdr:col>
                <xdr:colOff>22860</xdr:colOff>
                <xdr:row>1</xdr:row>
                <xdr:rowOff>121920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명품마트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AiHao.Cc</cp:lastModifiedBy>
  <cp:lastPrinted>2024-05-31T18:23:41Z</cp:lastPrinted>
  <dcterms:created xsi:type="dcterms:W3CDTF">2023-05-30T06:41:20Z</dcterms:created>
  <dcterms:modified xsi:type="dcterms:W3CDTF">2026-01-12T18:09:12Z</dcterms:modified>
</cp:coreProperties>
</file>