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60666989b74ce8/첨부 파일/03 최신기출문제/04 24년상시04/"/>
    </mc:Choice>
  </mc:AlternateContent>
  <xr:revisionPtr revIDLastSave="312" documentId="13_ncr:1_{F3042F5A-5B61-4C14-8BDE-2049D0BE77CD}" xr6:coauthVersionLast="47" xr6:coauthVersionMax="47" xr10:uidLastSave="{909F4167-7C30-4CC4-B0D5-A3DC7DB461EA}"/>
  <bookViews>
    <workbookView xWindow="-98" yWindow="-98" windowWidth="21795" windowHeight="12975" tabRatio="796" firstSheet="2" activeTab="3" xr2:uid="{EBC5C5BC-A24B-4B43-9FCD-E790A70AAE63}"/>
  </bookViews>
  <sheets>
    <sheet name="기본작업-1" sheetId="1" r:id="rId1"/>
    <sheet name="기본작업-2" sheetId="2" r:id="rId2"/>
    <sheet name="계산작업" sheetId="3" r:id="rId3"/>
    <sheet name="세부 정보1" sheetId="34" r:id="rId4"/>
    <sheet name="분석작업-1" sheetId="4" r:id="rId5"/>
    <sheet name="분석작업-2" sheetId="10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'기본작업-1'!$A$34:$G$34</definedName>
    <definedName name="_xlnm.Print_Area" localSheetId="1">'기본작업-2'!$A$1:$H$43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" i="3" l="1" a="1"/>
  <c r="N9" i="3" s="1"/>
  <c r="M17" i="3" a="1"/>
  <c r="M17" i="3" s="1"/>
  <c r="N16" i="3" a="1"/>
  <c r="N16" i="3" s="1"/>
  <c r="N17" i="3" a="1"/>
  <c r="N17" i="3" s="1"/>
  <c r="M16" i="3" a="1"/>
  <c r="M16" i="3" s="1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" i="3"/>
  <c r="A32" i="1"/>
  <c r="I5" i="3" a="1"/>
  <c r="I9" i="3" a="1"/>
  <c r="I13" i="3" a="1"/>
  <c r="I17" i="3" a="1"/>
  <c r="I21" i="3" a="1"/>
  <c r="I25" i="3" a="1"/>
  <c r="I29" i="3" a="1"/>
  <c r="I18" i="3" a="1"/>
  <c r="I26" i="3" a="1"/>
  <c r="I11" i="3" a="1"/>
  <c r="I15" i="3" a="1"/>
  <c r="I19" i="3" a="1"/>
  <c r="I27" i="3" a="1"/>
  <c r="I4" i="3" a="1"/>
  <c r="I16" i="3" a="1"/>
  <c r="I24" i="3" a="1"/>
  <c r="I28" i="3" a="1"/>
  <c r="I6" i="3" a="1"/>
  <c r="I10" i="3" a="1"/>
  <c r="I14" i="3" a="1"/>
  <c r="I22" i="3" a="1"/>
  <c r="I7" i="3" a="1"/>
  <c r="I23" i="3" a="1"/>
  <c r="I8" i="3" a="1"/>
  <c r="I12" i="3" a="1"/>
  <c r="I20" i="3" a="1"/>
  <c r="I3" i="3" a="1"/>
  <c r="I20" i="3" l="1"/>
  <c r="I12" i="3"/>
  <c r="I8" i="3"/>
  <c r="I23" i="3"/>
  <c r="I7" i="3"/>
  <c r="I22" i="3"/>
  <c r="I14" i="3"/>
  <c r="I10" i="3"/>
  <c r="I6" i="3"/>
  <c r="I28" i="3"/>
  <c r="I24" i="3"/>
  <c r="I16" i="3"/>
  <c r="I4" i="3"/>
  <c r="I27" i="3"/>
  <c r="I19" i="3"/>
  <c r="I15" i="3"/>
  <c r="I11" i="3"/>
  <c r="I26" i="3"/>
  <c r="I18" i="3"/>
  <c r="I29" i="3"/>
  <c r="I25" i="3"/>
  <c r="I21" i="3"/>
  <c r="I17" i="3"/>
  <c r="I13" i="3"/>
  <c r="I9" i="3"/>
  <c r="I5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DD2F66-3C87-4865-9D76-52002DA20E94}" name="MS Access Database_Query" type="1" refreshedVersion="7" background="1" saveData="1">
    <dbPr connection="DSN=MS Access Database;DBQ=D:\11 메일링서비스\컴활1급실기-메일링\2024년 상시04\제주농원.accdb;DefaultDir=D:\11 메일링서비스\컴활1급실기-메일링\2024년 상시04;DriverId=25;FIL=MS Access;MaxBufferSize=2048;PageTimeout=5;" command="SELECT 구매후기.상품명, 구매후기.상품상태, 구매후기.포인트, 구매후기.마트_x000d__x000a_FROM 구매후기 구매후기"/>
  </connection>
  <connection id="2" xr16:uid="{AB43C908-BD0E-401E-852C-4300923A501A}" name="MS Access Database_Query1" type="1" refreshedVersion="8" background="1">
    <dbPr connection="DSN=MS Access Database;DBQ=C:\game\2025_기본서_컴활1급실기_250715\03 최신기출문제\04 24년상시04\제주농원.accdb;DefaultDir=C:\game\2025_기본서_컴활1급실기_250715\03 최신기출문제\04 24년상시04;DriverId=25;FIL=MS Access;MaxBufferSize=2048;PageTimeout=5;" command="SELECT 구매후기.상품명, 구매후기.상품상태, 구매후기.포인트, 구매후기.마트_x000d__x000a_FROM 구매후기 구매후기"/>
  </connection>
  <connection id="3" xr16:uid="{E69BC174-9F8C-4939-8A28-ABD9A8819DCF}" name="MS Access Database_Query2" type="1" refreshedVersion="8" background="1">
    <dbPr connection="DSN=MS Access Database;DBQ=C:\game\2025_기본서_컴활1급실기_250715\03 최신기출문제\04 24년상시04\제주농원.accdb;DefaultDir=C:\game\2025_기본서_컴활1급실기_250715\03 최신기출문제\04 24년상시04;DriverId=25;FIL=MS Access;MaxBufferSize=2048;PageTimeout=5;" command="SELECT 구매후기.상품명, 구매후기.상품상태, 구매후기.포인트, 구매후기.마트_x000d__x000a_FROM 구매후기 구매후기"/>
  </connection>
  <connection id="4" xr16:uid="{14C6FF2A-7E0D-47E6-8A63-7E8A5817B542}" name="MS Access Database_Query3" type="1" refreshedVersion="8" background="1">
    <dbPr connection="DSN=MS Access Database;DBQ=C:\game\2025_기본서_컴활1급실기_250715\03 최신기출문제\04 24년상시04\제주농원.accdb;DefaultDir=C:\game\2025_기본서_컴활1급실기_250715\03 최신기출문제\04 24년상시04;DriverId=25;FIL=MS Access;MaxBufferSize=2048;PageTimeout=5;" command="SELECT 구매후기.상품명, 구매후기.상품상태, 구매후기.포인트, 구매후기.마트_x000d__x000a_FROM 구매후기 구매후기"/>
  </connection>
  <connection id="5" xr16:uid="{5255D687-A45B-4F7B-8838-FC585B1A95C2}" name="MS Access Database_Query4" type="1" refreshedVersion="8" background="1">
    <dbPr connection="DSN=MS Access Database;DBQ=C:\game\2025_기본서_컴활1급실기_250715\03 최신기출문제\04 24년상시04\제주농원.accdb;DefaultDir=C:\game\2025_기본서_컴활1급실기_250715\03 최신기출문제\04 24년상시04;DriverId=25;FIL=MS Access;MaxBufferSize=2048;PageTimeout=5;" command="SELECT 구매후기.상품명, 구매후기.상품상태, 구매후기.포인트, 구매후기.마트_x000d__x000a_FROM 구매후기 구매후기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<sst xmlns="http://schemas.openxmlformats.org/spreadsheetml/2006/main" count="679" uniqueCount="180">
  <si>
    <t>[표1]</t>
    <phoneticPr fontId="2" type="noConversion"/>
  </si>
  <si>
    <t>[표3]</t>
    <phoneticPr fontId="2" type="noConversion"/>
  </si>
  <si>
    <t>[표4]</t>
    <phoneticPr fontId="2" type="noConversion"/>
  </si>
  <si>
    <t>리뷰번호</t>
    <phoneticPr fontId="2" type="noConversion"/>
  </si>
  <si>
    <t>상품코드</t>
    <phoneticPr fontId="2" type="noConversion"/>
  </si>
  <si>
    <t>상품명</t>
    <phoneticPr fontId="2" type="noConversion"/>
  </si>
  <si>
    <t>상품상태</t>
    <phoneticPr fontId="2" type="noConversion"/>
  </si>
  <si>
    <t>맛</t>
    <phoneticPr fontId="2" type="noConversion"/>
  </si>
  <si>
    <t>포장상태</t>
    <phoneticPr fontId="2" type="noConversion"/>
  </si>
  <si>
    <t>평점</t>
    <phoneticPr fontId="2" type="noConversion"/>
  </si>
  <si>
    <t>사진</t>
    <phoneticPr fontId="2" type="noConversion"/>
  </si>
  <si>
    <t>포인트</t>
    <phoneticPr fontId="2" type="noConversion"/>
  </si>
  <si>
    <t>마트</t>
    <phoneticPr fontId="2" type="noConversion"/>
  </si>
  <si>
    <t>과일코드</t>
    <phoneticPr fontId="2" type="noConversion"/>
  </si>
  <si>
    <t>S</t>
    <phoneticPr fontId="2" type="noConversion"/>
  </si>
  <si>
    <t>M</t>
    <phoneticPr fontId="2" type="noConversion"/>
  </si>
  <si>
    <t>L</t>
    <phoneticPr fontId="2" type="noConversion"/>
  </si>
  <si>
    <t>M001</t>
    <phoneticPr fontId="2" type="noConversion"/>
  </si>
  <si>
    <t>CM</t>
    <phoneticPr fontId="2" type="noConversion"/>
  </si>
  <si>
    <t>유</t>
    <phoneticPr fontId="2" type="noConversion"/>
  </si>
  <si>
    <t>상공마트</t>
    <phoneticPr fontId="2" type="noConversion"/>
  </si>
  <si>
    <t>C</t>
    <phoneticPr fontId="2" type="noConversion"/>
  </si>
  <si>
    <t>천애향소과</t>
    <phoneticPr fontId="2" type="noConversion"/>
  </si>
  <si>
    <t>천애향중과</t>
    <phoneticPr fontId="2" type="noConversion"/>
  </si>
  <si>
    <t>천애향대과</t>
    <phoneticPr fontId="2" type="noConversion"/>
  </si>
  <si>
    <t>M002</t>
  </si>
  <si>
    <t>RL</t>
    <phoneticPr fontId="2" type="noConversion"/>
  </si>
  <si>
    <t>무</t>
    <phoneticPr fontId="2" type="noConversion"/>
  </si>
  <si>
    <t>명품마트</t>
    <phoneticPr fontId="2" type="noConversion"/>
  </si>
  <si>
    <t>K</t>
    <phoneticPr fontId="2" type="noConversion"/>
  </si>
  <si>
    <t>감귤소과</t>
    <phoneticPr fontId="2" type="noConversion"/>
  </si>
  <si>
    <t>감귤중과</t>
    <phoneticPr fontId="2" type="noConversion"/>
  </si>
  <si>
    <t>감귤대과</t>
    <phoneticPr fontId="2" type="noConversion"/>
  </si>
  <si>
    <t>M003</t>
  </si>
  <si>
    <t>RM</t>
    <phoneticPr fontId="2" type="noConversion"/>
  </si>
  <si>
    <t>R</t>
    <phoneticPr fontId="2" type="noConversion"/>
  </si>
  <si>
    <t>레드향소과</t>
    <phoneticPr fontId="2" type="noConversion"/>
  </si>
  <si>
    <t>레드향중과</t>
    <phoneticPr fontId="2" type="noConversion"/>
  </si>
  <si>
    <t>레드향대과</t>
    <phoneticPr fontId="2" type="noConversion"/>
  </si>
  <si>
    <t>M004</t>
  </si>
  <si>
    <t>KS</t>
    <phoneticPr fontId="2" type="noConversion"/>
  </si>
  <si>
    <t>상공마트 시청점</t>
    <phoneticPr fontId="2" type="noConversion"/>
  </si>
  <si>
    <t>M005</t>
  </si>
  <si>
    <t>CS</t>
    <phoneticPr fontId="2" type="noConversion"/>
  </si>
  <si>
    <t>M006</t>
  </si>
  <si>
    <t>M007</t>
  </si>
  <si>
    <t>M008</t>
  </si>
  <si>
    <t>M009</t>
  </si>
  <si>
    <t>CL</t>
    <phoneticPr fontId="2" type="noConversion"/>
  </si>
  <si>
    <t>M010</t>
  </si>
  <si>
    <t>M011</t>
  </si>
  <si>
    <t>M012</t>
  </si>
  <si>
    <t>RS</t>
    <phoneticPr fontId="2" type="noConversion"/>
  </si>
  <si>
    <t>M013</t>
  </si>
  <si>
    <t>KM</t>
    <phoneticPr fontId="2" type="noConversion"/>
  </si>
  <si>
    <t>상공</t>
    <phoneticPr fontId="2" type="noConversion"/>
  </si>
  <si>
    <t>명품</t>
    <phoneticPr fontId="2" type="noConversion"/>
  </si>
  <si>
    <t>M014</t>
  </si>
  <si>
    <t>M015</t>
  </si>
  <si>
    <t>M016</t>
  </si>
  <si>
    <t>M017</t>
  </si>
  <si>
    <t>M018</t>
  </si>
  <si>
    <t>M019</t>
  </si>
  <si>
    <t>M020</t>
  </si>
  <si>
    <t>M021</t>
  </si>
  <si>
    <t>KL</t>
    <phoneticPr fontId="2" type="noConversion"/>
  </si>
  <si>
    <t>M022</t>
  </si>
  <si>
    <t>M023</t>
  </si>
  <si>
    <t>M024</t>
  </si>
  <si>
    <t>M025</t>
  </si>
  <si>
    <t>M026</t>
  </si>
  <si>
    <t>M027</t>
  </si>
  <si>
    <t>상공마트 종로점</t>
    <phoneticPr fontId="2" type="noConversion"/>
  </si>
  <si>
    <t>명품마트 구로점</t>
    <phoneticPr fontId="2" type="noConversion"/>
  </si>
  <si>
    <t>명품마트 합정점</t>
    <phoneticPr fontId="2" type="noConversion"/>
  </si>
  <si>
    <t>[표2]</t>
    <phoneticPr fontId="2" type="noConversion"/>
  </si>
  <si>
    <t>감귤소과</t>
  </si>
  <si>
    <t>★★☆☆☆</t>
  </si>
  <si>
    <t>레드향소과</t>
  </si>
  <si>
    <t>★★★☆☆</t>
  </si>
  <si>
    <t>★★★★☆</t>
  </si>
  <si>
    <t>천애향소과</t>
  </si>
  <si>
    <t>천애향중과</t>
  </si>
  <si>
    <t>레드향대과</t>
  </si>
  <si>
    <t>★☆☆☆☆</t>
  </si>
  <si>
    <t>천애향대과</t>
  </si>
  <si>
    <t>레드향중과</t>
  </si>
  <si>
    <t>★★★★★</t>
  </si>
  <si>
    <t>감귤중과</t>
  </si>
  <si>
    <t>감귤대과</t>
  </si>
  <si>
    <t>구매일</t>
    <phoneticPr fontId="2" type="noConversion"/>
  </si>
  <si>
    <t>구분코드</t>
    <phoneticPr fontId="2" type="noConversion"/>
  </si>
  <si>
    <t>부서명</t>
    <phoneticPr fontId="2" type="noConversion"/>
  </si>
  <si>
    <t>비품명</t>
    <phoneticPr fontId="2" type="noConversion"/>
  </si>
  <si>
    <t>취득원가</t>
    <phoneticPr fontId="2" type="noConversion"/>
  </si>
  <si>
    <t>내용연수</t>
    <phoneticPr fontId="2" type="noConversion"/>
  </si>
  <si>
    <t>잔존가치</t>
    <phoneticPr fontId="2" type="noConversion"/>
  </si>
  <si>
    <t>감가상각비</t>
    <phoneticPr fontId="2" type="noConversion"/>
  </si>
  <si>
    <t>A6762N</t>
  </si>
  <si>
    <t>기획부</t>
  </si>
  <si>
    <t>냉온풍기</t>
    <phoneticPr fontId="2" type="noConversion"/>
  </si>
  <si>
    <t>D5381K</t>
  </si>
  <si>
    <t>홍보부</t>
  </si>
  <si>
    <t>D7050C</t>
  </si>
  <si>
    <t>복합기</t>
    <phoneticPr fontId="2" type="noConversion"/>
  </si>
  <si>
    <t>E9323K</t>
  </si>
  <si>
    <t>총무부</t>
  </si>
  <si>
    <t>A9786C</t>
  </si>
  <si>
    <t>B2452C</t>
  </si>
  <si>
    <t>영업부</t>
  </si>
  <si>
    <t>A4463N</t>
  </si>
  <si>
    <t>선풍기</t>
    <phoneticPr fontId="2" type="noConversion"/>
  </si>
  <si>
    <t>E8955K</t>
  </si>
  <si>
    <t>E3847K</t>
  </si>
  <si>
    <t>쇼파</t>
    <phoneticPr fontId="2" type="noConversion"/>
  </si>
  <si>
    <t>B9885K</t>
  </si>
  <si>
    <t>D2741N</t>
  </si>
  <si>
    <t>A8923K</t>
  </si>
  <si>
    <t>C2471K</t>
  </si>
  <si>
    <t>D1809K</t>
  </si>
  <si>
    <t>B7228C</t>
  </si>
  <si>
    <t>스캐너</t>
    <phoneticPr fontId="2" type="noConversion"/>
  </si>
  <si>
    <t>C9759N</t>
  </si>
  <si>
    <t>에어컨</t>
    <phoneticPr fontId="2" type="noConversion"/>
  </si>
  <si>
    <t>B5658N</t>
  </si>
  <si>
    <t>A5413C</t>
  </si>
  <si>
    <t>C0722K</t>
  </si>
  <si>
    <t>E3508K</t>
  </si>
  <si>
    <t>의자</t>
    <phoneticPr fontId="2" type="noConversion"/>
  </si>
  <si>
    <t>D2211C</t>
  </si>
  <si>
    <t>B1895N</t>
  </si>
  <si>
    <t>D7076C</t>
  </si>
  <si>
    <t>E3624C</t>
  </si>
  <si>
    <t>E2453N</t>
  </si>
  <si>
    <t>전기히터</t>
    <phoneticPr fontId="2" type="noConversion"/>
  </si>
  <si>
    <t>C2458N</t>
  </si>
  <si>
    <t>B5695K</t>
  </si>
  <si>
    <t>E4556N</t>
  </si>
  <si>
    <t>B6613N</t>
  </si>
  <si>
    <t>D2651K</t>
  </si>
  <si>
    <t>책상</t>
    <phoneticPr fontId="2" type="noConversion"/>
  </si>
  <si>
    <t>D3061K</t>
  </si>
  <si>
    <t>B7582K</t>
  </si>
  <si>
    <t>B1084C</t>
  </si>
  <si>
    <t>컴퓨터</t>
    <phoneticPr fontId="2" type="noConversion"/>
  </si>
  <si>
    <t>A2837C</t>
  </si>
  <si>
    <t>D2590K</t>
  </si>
  <si>
    <t>E6700C</t>
  </si>
  <si>
    <t>D1560N</t>
  </si>
  <si>
    <t>C9545N</t>
  </si>
  <si>
    <t>테이블</t>
    <phoneticPr fontId="2" type="noConversion"/>
  </si>
  <si>
    <t>A8064C</t>
  </si>
  <si>
    <t>프린터</t>
    <phoneticPr fontId="2" type="noConversion"/>
  </si>
  <si>
    <t>C9625C</t>
  </si>
  <si>
    <t>C9805N</t>
  </si>
  <si>
    <t>[표1] 천애향 평점</t>
    <phoneticPr fontId="2" type="noConversion"/>
  </si>
  <si>
    <t>천애향</t>
    <phoneticPr fontId="2" type="noConversion"/>
  </si>
  <si>
    <t>감귤</t>
    <phoneticPr fontId="2" type="noConversion"/>
  </si>
  <si>
    <t>한라봉</t>
  </si>
  <si>
    <t>한라봉</t>
    <phoneticPr fontId="2" type="noConversion"/>
  </si>
  <si>
    <t>오렌지</t>
    <phoneticPr fontId="2" type="noConversion"/>
  </si>
  <si>
    <t xml:space="preserve">[표1] </t>
    <phoneticPr fontId="2" type="noConversion"/>
  </si>
  <si>
    <t>구매자명</t>
    <phoneticPr fontId="2" type="noConversion"/>
  </si>
  <si>
    <t>홍길동</t>
  </si>
  <si>
    <t>좋음</t>
  </si>
  <si>
    <t>오류</t>
    <phoneticPr fontId="2" type="noConversion"/>
  </si>
  <si>
    <t>빈도수</t>
    <phoneticPr fontId="2" type="noConversion"/>
  </si>
  <si>
    <t>조건</t>
    <phoneticPr fontId="2" type="noConversion"/>
  </si>
  <si>
    <t>명품마트</t>
  </si>
  <si>
    <t>상공마트</t>
  </si>
  <si>
    <t>총합계</t>
  </si>
  <si>
    <t>합계 : 상품상태</t>
  </si>
  <si>
    <t>합계 : 포인트</t>
  </si>
  <si>
    <t>마트</t>
  </si>
  <si>
    <t>상품명</t>
  </si>
  <si>
    <t>명품마트 요약</t>
  </si>
  <si>
    <t>상공마트 요약</t>
  </si>
  <si>
    <t>상품상태</t>
  </si>
  <si>
    <t>포인트</t>
  </si>
  <si>
    <t>합계 : 포인트 - 마트: 명품마트에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</si>
</sst>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General&quot;초과&quot;"/>
    <numFmt numFmtId="178" formatCode="General&quot;이하&quot;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6464C8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1" fontId="0" fillId="4" borderId="2" xfId="1" applyFont="1" applyFill="1" applyBorder="1" applyAlignment="1">
      <alignment horizontal="center" vertical="center"/>
    </xf>
    <xf numFmtId="41" fontId="0" fillId="4" borderId="3" xfId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14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1" fontId="0" fillId="4" borderId="4" xfId="1" applyFont="1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6" fillId="0" borderId="0" xfId="0" applyFont="1">
      <alignment vertical="center"/>
    </xf>
  </cellXfs>
  <cellStyles count="2">
    <cellStyle name="쉼표 [0]" xfId="1" builtinId="6"/>
    <cellStyle name="표준" xfId="0" builtinId="0"/>
  </cellStyles>
  <dxfs count="3"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</dxfs>
  <tableStyles count="0" defaultTableStyle="TableStyleMedium2" defaultPivotStyle="PivotStyleLight16"/>
  <colors>
    <mruColors>
      <color rgb="FFFF00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21" Type="http://schemas.microsoft.com/office/2006/relationships/vbaProject" Target="vbaProject.bin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6" Type="http://schemas.microsoft.com/office/2017/06/relationships/rdRichValue" Target="richData/rdrichvalue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천애향 평점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상품상태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'기타작업-2'!$C$3:$C$11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D-4797-97CC-DE54B6F05A0D}"/>
            </c:ext>
          </c:extLst>
        </c:ser>
        <c:ser>
          <c:idx val="1"/>
          <c:order val="1"/>
          <c:tx>
            <c:strRef>
              <c:f>'기타작업-2'!$E$2</c:f>
              <c:strCache>
                <c:ptCount val="1"/>
                <c:pt idx="0">
                  <c:v>포장상태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'기타작업-2'!$E$3:$E$11</c:f>
              <c:numCache>
                <c:formatCode>General</c:formatCode>
                <c:ptCount val="9"/>
                <c:pt idx="0">
                  <c:v>3</c:v>
                </c:pt>
                <c:pt idx="1">
                  <c:v>1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2</c:v>
                </c:pt>
                <c:pt idx="6">
                  <c:v>5</c:v>
                </c:pt>
                <c:pt idx="7">
                  <c:v>4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0D-4B17-9ECC-26E8E9341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461840"/>
        <c:axId val="848446448"/>
      </c:lineChart>
      <c:catAx>
        <c:axId val="84846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46448"/>
        <c:crosses val="autoZero"/>
        <c:auto val="1"/>
        <c:lblAlgn val="ctr"/>
        <c:lblOffset val="100"/>
        <c:noMultiLvlLbl val="0"/>
      </c:catAx>
      <c:valAx>
        <c:axId val="848446448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평점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1840"/>
        <c:crosses val="autoZero"/>
        <c:crossBetween val="between"/>
        <c:majorUnit val="1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200024</xdr:colOff>
      <xdr:row>1</xdr:row>
      <xdr:rowOff>142875</xdr:rowOff>
    </xdr:from>
    <xdr:to>
      <xdr:col>7</xdr:col>
      <xdr:colOff>781050</xdr:colOff>
      <xdr:row>8</xdr:row>
      <xdr:rowOff>60553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4" y="352425"/>
          <a:ext cx="1409701" cy="13845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4763</xdr:colOff>
      <xdr:row>1</xdr:row>
      <xdr:rowOff>9525</xdr:rowOff>
    </xdr:from>
    <xdr:to>
      <xdr:col>8</xdr:col>
      <xdr:colOff>4763</xdr:colOff>
      <xdr:row>2</xdr:row>
      <xdr:rowOff>171450</xdr:rowOff>
    </xdr:to>
    <xdr:sp macro="[0]!서식적용" textlink="">
      <xdr:nvSpPr>
        <xdr:cNvPr id="2" name="말풍선: 사각형 1">
          <a:extLst>
            <a:ext uri="{FF2B5EF4-FFF2-40B4-BE49-F238E27FC236}">
              <a16:creationId xmlns:a16="http://schemas.microsoft.com/office/drawing/2014/main" id="{24A9DE70-E972-7799-87F2-DC83E27E92F5}"/>
            </a:ext>
          </a:extLst>
        </xdr:cNvPr>
        <xdr:cNvSpPr/>
      </xdr:nvSpPr>
      <xdr:spPr>
        <a:xfrm>
          <a:off x="4424363" y="223838"/>
          <a:ext cx="800100" cy="376237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0</xdr:colOff>
      <xdr:row>4</xdr:row>
      <xdr:rowOff>4763</xdr:rowOff>
    </xdr:from>
    <xdr:to>
      <xdr:col>8</xdr:col>
      <xdr:colOff>28575</xdr:colOff>
      <xdr:row>5</xdr:row>
      <xdr:rowOff>166687</xdr:rowOff>
    </xdr:to>
    <xdr:sp macro="[0]!서식해제" textlink="">
      <xdr:nvSpPr>
        <xdr:cNvPr id="3" name="말풍선: 사각형 2">
          <a:extLst>
            <a:ext uri="{FF2B5EF4-FFF2-40B4-BE49-F238E27FC236}">
              <a16:creationId xmlns:a16="http://schemas.microsoft.com/office/drawing/2014/main" id="{B5B932B3-0FFD-1F49-C505-1E9C20E6F314}"/>
            </a:ext>
          </a:extLst>
        </xdr:cNvPr>
        <xdr:cNvSpPr/>
      </xdr:nvSpPr>
      <xdr:spPr>
        <a:xfrm>
          <a:off x="4419600" y="862013"/>
          <a:ext cx="828675" cy="376237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0</xdr:row>
          <xdr:rowOff>38100</xdr:rowOff>
        </xdr:from>
        <xdr:to>
          <xdr:col>5</xdr:col>
          <xdr:colOff>676275</xdr:colOff>
          <xdr:row>1</xdr:row>
          <xdr:rowOff>128588</xdr:rowOff>
        </xdr:to>
        <xdr:sp macro="" textlink="">
          <xdr:nvSpPr>
            <xdr:cNvPr id="8193" name="cmd구매후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지호" refreshedDate="45894.897820601851" backgroundQuery="1" createdVersion="8" refreshedVersion="8" minRefreshableVersion="3" recordCount="27" xr:uid="{B6301777-7794-4EB4-BB50-F0C6D2FE24F0}">
  <cacheSource type="external" connectionId="5"/>
  <cacheFields count="4">
    <cacheField name="상품명" numFmtId="0" sqlType="-9">
      <sharedItems count="9">
        <s v="천애향중과"/>
        <s v="레드향대과"/>
        <s v="감귤소과"/>
        <s v="천애향소과"/>
        <s v="천애향대과"/>
        <s v="레드향중과"/>
        <s v="감귤중과"/>
        <s v="감귤대과"/>
        <s v="레드향소과"/>
      </sharedItems>
    </cacheField>
    <cacheField name="상품상태" numFmtId="0" sqlType="8">
      <sharedItems containsSemiMixedTypes="0" containsString="0" containsNumber="1" containsInteger="1" minValue="1" maxValue="5" count="5">
        <n v="3"/>
        <n v="5"/>
        <n v="2"/>
        <n v="1"/>
        <n v="4"/>
      </sharedItems>
    </cacheField>
    <cacheField name="포인트" numFmtId="0" sqlType="8">
      <sharedItems containsSemiMixedTypes="0" containsString="0" containsNumber="1" containsInteger="1" minValue="0" maxValue="1000" count="5">
        <n v="800"/>
        <n v="600"/>
        <n v="300"/>
        <n v="1000"/>
        <n v="0"/>
      </sharedItems>
    </cacheField>
    <cacheField name="마트" numFmtId="0" sqlType="-9">
      <sharedItems count="2">
        <s v="상공마트"/>
        <s v="명품마트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0"/>
    <x v="2"/>
    <x v="0"/>
  </r>
  <r>
    <x v="3"/>
    <x v="2"/>
    <x v="2"/>
    <x v="0"/>
  </r>
  <r>
    <x v="1"/>
    <x v="3"/>
    <x v="1"/>
    <x v="1"/>
  </r>
  <r>
    <x v="2"/>
    <x v="4"/>
    <x v="1"/>
    <x v="0"/>
  </r>
  <r>
    <x v="3"/>
    <x v="2"/>
    <x v="0"/>
    <x v="1"/>
  </r>
  <r>
    <x v="4"/>
    <x v="4"/>
    <x v="1"/>
    <x v="1"/>
  </r>
  <r>
    <x v="5"/>
    <x v="1"/>
    <x v="1"/>
    <x v="1"/>
  </r>
  <r>
    <x v="1"/>
    <x v="2"/>
    <x v="1"/>
    <x v="0"/>
  </r>
  <r>
    <x v="2"/>
    <x v="3"/>
    <x v="0"/>
    <x v="0"/>
  </r>
  <r>
    <x v="3"/>
    <x v="1"/>
    <x v="3"/>
    <x v="1"/>
  </r>
  <r>
    <x v="4"/>
    <x v="2"/>
    <x v="2"/>
    <x v="0"/>
  </r>
  <r>
    <x v="6"/>
    <x v="4"/>
    <x v="2"/>
    <x v="1"/>
  </r>
  <r>
    <x v="7"/>
    <x v="0"/>
    <x v="4"/>
    <x v="1"/>
  </r>
  <r>
    <x v="8"/>
    <x v="2"/>
    <x v="1"/>
    <x v="0"/>
  </r>
  <r>
    <x v="4"/>
    <x v="0"/>
    <x v="3"/>
    <x v="0"/>
  </r>
  <r>
    <x v="6"/>
    <x v="3"/>
    <x v="2"/>
    <x v="1"/>
  </r>
  <r>
    <x v="7"/>
    <x v="4"/>
    <x v="0"/>
    <x v="0"/>
  </r>
  <r>
    <x v="8"/>
    <x v="0"/>
    <x v="1"/>
    <x v="1"/>
  </r>
  <r>
    <x v="4"/>
    <x v="3"/>
    <x v="0"/>
    <x v="1"/>
  </r>
  <r>
    <x v="2"/>
    <x v="1"/>
    <x v="1"/>
    <x v="0"/>
  </r>
  <r>
    <x v="3"/>
    <x v="0"/>
    <x v="0"/>
    <x v="0"/>
  </r>
  <r>
    <x v="4"/>
    <x v="4"/>
    <x v="2"/>
    <x v="1"/>
  </r>
  <r>
    <x v="3"/>
    <x v="4"/>
    <x v="0"/>
    <x v="0"/>
  </r>
  <r>
    <x v="4"/>
    <x v="0"/>
    <x v="2"/>
    <x v="1"/>
  </r>
  <r>
    <x v="6"/>
    <x v="1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8629830-3D0F-4443-9744-82DA5A9673AC}" name="피벗 테이블2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17" firstHeaderRow="0" firstDataRow="1" firstDataCol="2"/>
  <pivotFields count="4">
    <pivotField axis="axisRow" compact="0" subtotalTop="0" showAll="0" measureFilter="1" nonAutoSortDefault="1">
      <items count="10">
        <item x="7"/>
        <item x="2"/>
        <item x="6"/>
        <item x="1"/>
        <item x="5"/>
        <item x="4"/>
        <item x="3"/>
        <item x="0"/>
        <item x="8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3">
        <item x="1"/>
        <item x="0"/>
        <item t="default"/>
      </items>
    </pivotField>
  </pivotFields>
  <rowFields count="2">
    <field x="3"/>
    <field x="0"/>
  </rowFields>
  <rowItems count="15">
    <i>
      <x/>
    </i>
    <i r="1">
      <x v="2"/>
    </i>
    <i r="1">
      <x v="3"/>
    </i>
    <i r="1">
      <x v="4"/>
    </i>
    <i r="1">
      <x v="5"/>
    </i>
    <i r="1">
      <x v="6"/>
    </i>
    <i t="default">
      <x/>
    </i>
    <i>
      <x v="1"/>
    </i>
    <i r="1">
      <x/>
    </i>
    <i r="1">
      <x v="1"/>
    </i>
    <i r="1">
      <x v="5"/>
    </i>
    <i r="1">
      <x v="6"/>
    </i>
    <i r="1">
      <x v="7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합계 : 상품상태" fld="1" baseField="0" baseItem="0"/>
    <dataField name="합계 : 포인트" fld="2" baseField="0" baseItem="4" numFmtId="176"/>
  </dataFields>
  <pivotTableStyleInfo name="PivotStyleLight16" showRowHeaders="1" showColHeaders="1" showRowStripes="0" showColStripes="0" showLastColumn="1"/>
  <filters count="1">
    <filter fld="0" type="count" evalOrder="-1" id="1" iMeasureFld="0">
      <autoFilter ref="A1">
        <filterColumn colId="0">
          <top10 val="5" filterVal="5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8</v>
    <v>26</v>
    <v>1</v>
  </rv>
</rvData>
</file>

<file path=xl/richData/rdrichvaluestructure.xml><?xml version="1.0" encoding="utf-8"?>
<rvStructures xmlns="http://schemas.microsoft.com/office/spreadsheetml/2017/richdata" count="1">
  <s t="_error">
    <k n="colOffset" t="i"/>
    <k n="errorType" t="i"/>
    <k n="rwOffset" t="i"/>
    <k n="subType" t="i"/>
  </s>
</rvStructur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B08910D-B666-4174-B656-836AB2D1ED10}" name="표1" displayName="표1" ref="A3:D17" totalsRowShown="0">
  <autoFilter ref="A3:D17" xr:uid="{3B08910D-B666-4174-B656-836AB2D1ED10}"/>
  <tableColumns count="4">
    <tableColumn id="1" xr3:uid="{D0CED312-EE62-49B0-A419-996635C0FDB2}" name="상품명"/>
    <tableColumn id="2" xr3:uid="{FBC1197C-DB14-4068-9E2C-5833FE7238AE}" name="상품상태"/>
    <tableColumn id="3" xr3:uid="{D698B957-CCFD-4FF9-A1C1-1DB92CCEBDE7}" name="포인트"/>
    <tableColumn id="4" xr3:uid="{3E1D1D2B-81D7-40BB-A836-69DFFFD5BDA3}" name="마트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2:J38"/>
  <sheetViews>
    <sheetView topLeftCell="A19" workbookViewId="0">
      <selection activeCell="A3" sqref="A3:J29"/>
    </sheetView>
  </sheetViews>
  <sheetFormatPr defaultRowHeight="16.899999999999999" x14ac:dyDescent="0.6"/>
  <cols>
    <col min="1" max="1" width="8.5" customWidth="1"/>
    <col min="2" max="2" width="8.125" customWidth="1"/>
    <col min="3" max="3" width="10.875" customWidth="1"/>
    <col min="4" max="4" width="8.125" customWidth="1"/>
    <col min="5" max="5" width="3.625" customWidth="1"/>
    <col min="6" max="6" width="8.5" customWidth="1"/>
    <col min="7" max="7" width="11.25" customWidth="1"/>
    <col min="8" max="8" width="4.625" customWidth="1"/>
    <col min="9" max="9" width="6.375" customWidth="1"/>
    <col min="10" max="10" width="15.375" customWidth="1"/>
  </cols>
  <sheetData>
    <row r="2" spans="1:10" x14ac:dyDescent="0.6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</row>
    <row r="3" spans="1:10" x14ac:dyDescent="0.6">
      <c r="A3" s="1" t="s">
        <v>45</v>
      </c>
      <c r="B3" s="1" t="s">
        <v>40</v>
      </c>
      <c r="C3" s="1" t="s">
        <v>81</v>
      </c>
      <c r="D3" s="1">
        <v>2</v>
      </c>
      <c r="E3" s="1">
        <v>3</v>
      </c>
      <c r="F3" s="1">
        <v>5</v>
      </c>
      <c r="G3" s="1" t="s">
        <v>77</v>
      </c>
      <c r="H3" s="1" t="s">
        <v>19</v>
      </c>
      <c r="I3" s="8">
        <v>800</v>
      </c>
      <c r="J3" s="7" t="s">
        <v>73</v>
      </c>
    </row>
    <row r="4" spans="1:10" x14ac:dyDescent="0.6">
      <c r="A4" s="1" t="s">
        <v>25</v>
      </c>
      <c r="B4" s="1" t="s">
        <v>26</v>
      </c>
      <c r="C4" s="1" t="s">
        <v>83</v>
      </c>
      <c r="D4" s="1">
        <v>5</v>
      </c>
      <c r="E4" s="1">
        <v>3</v>
      </c>
      <c r="F4" s="1">
        <v>4</v>
      </c>
      <c r="G4" s="1" t="s">
        <v>80</v>
      </c>
      <c r="H4" s="1" t="s">
        <v>27</v>
      </c>
      <c r="I4" s="8">
        <v>600</v>
      </c>
      <c r="J4" s="1" t="s">
        <v>28</v>
      </c>
    </row>
    <row r="5" spans="1:10" x14ac:dyDescent="0.6">
      <c r="A5" s="1" t="s">
        <v>60</v>
      </c>
      <c r="B5" s="1" t="s">
        <v>43</v>
      </c>
      <c r="C5" s="1" t="s">
        <v>85</v>
      </c>
      <c r="D5" s="1">
        <v>3</v>
      </c>
      <c r="E5" s="1">
        <v>5</v>
      </c>
      <c r="F5" s="1">
        <v>5</v>
      </c>
      <c r="G5" s="1" t="s">
        <v>80</v>
      </c>
      <c r="H5" s="1" t="s">
        <v>27</v>
      </c>
      <c r="I5" s="8">
        <v>1000</v>
      </c>
      <c r="J5" s="1" t="s">
        <v>41</v>
      </c>
    </row>
    <row r="6" spans="1:10" x14ac:dyDescent="0.6">
      <c r="A6" s="1" t="s">
        <v>63</v>
      </c>
      <c r="B6" s="1" t="s">
        <v>54</v>
      </c>
      <c r="C6" s="1" t="s">
        <v>78</v>
      </c>
      <c r="D6" s="1">
        <v>3</v>
      </c>
      <c r="E6" s="1">
        <v>5</v>
      </c>
      <c r="F6" s="1">
        <v>1</v>
      </c>
      <c r="G6" s="1" t="s">
        <v>79</v>
      </c>
      <c r="H6" s="1" t="s">
        <v>19</v>
      </c>
      <c r="I6" s="8">
        <v>600</v>
      </c>
      <c r="J6" s="1" t="s">
        <v>73</v>
      </c>
    </row>
    <row r="7" spans="1:10" x14ac:dyDescent="0.6">
      <c r="A7" s="1" t="s">
        <v>62</v>
      </c>
      <c r="B7" s="1" t="s">
        <v>48</v>
      </c>
      <c r="C7" s="1" t="s">
        <v>89</v>
      </c>
      <c r="D7" s="1">
        <v>4</v>
      </c>
      <c r="E7" s="1">
        <v>4</v>
      </c>
      <c r="F7" s="1">
        <v>4</v>
      </c>
      <c r="G7" s="1" t="s">
        <v>80</v>
      </c>
      <c r="H7" s="1" t="s">
        <v>27</v>
      </c>
      <c r="I7" s="8">
        <v>800</v>
      </c>
      <c r="J7" s="1" t="s">
        <v>72</v>
      </c>
    </row>
    <row r="8" spans="1:10" x14ac:dyDescent="0.6">
      <c r="A8" s="1" t="s">
        <v>17</v>
      </c>
      <c r="B8" s="1" t="s">
        <v>18</v>
      </c>
      <c r="C8" s="1" t="s">
        <v>82</v>
      </c>
      <c r="D8" s="1">
        <v>3</v>
      </c>
      <c r="E8" s="1">
        <v>5</v>
      </c>
      <c r="F8" s="1">
        <v>3</v>
      </c>
      <c r="G8" s="1" t="s">
        <v>79</v>
      </c>
      <c r="H8" s="1" t="s">
        <v>19</v>
      </c>
      <c r="I8" s="8">
        <v>800</v>
      </c>
      <c r="J8" s="1" t="s">
        <v>20</v>
      </c>
    </row>
    <row r="9" spans="1:10" x14ac:dyDescent="0.6">
      <c r="A9" s="1" t="s">
        <v>46</v>
      </c>
      <c r="B9" s="1" t="s">
        <v>43</v>
      </c>
      <c r="C9" s="1" t="s">
        <v>85</v>
      </c>
      <c r="D9" s="1">
        <v>4</v>
      </c>
      <c r="E9" s="1">
        <v>4</v>
      </c>
      <c r="F9" s="1">
        <v>3</v>
      </c>
      <c r="G9" s="1" t="s">
        <v>79</v>
      </c>
      <c r="H9" s="1" t="s">
        <v>27</v>
      </c>
      <c r="I9" s="8">
        <v>600</v>
      </c>
      <c r="J9" s="7" t="s">
        <v>74</v>
      </c>
    </row>
    <row r="10" spans="1:10" x14ac:dyDescent="0.6">
      <c r="A10" s="1" t="s">
        <v>51</v>
      </c>
      <c r="B10" s="1" t="s">
        <v>52</v>
      </c>
      <c r="C10" s="1" t="s">
        <v>81</v>
      </c>
      <c r="D10" s="1">
        <v>5</v>
      </c>
      <c r="E10" s="1">
        <v>5</v>
      </c>
      <c r="F10" s="1">
        <v>5</v>
      </c>
      <c r="G10" s="1" t="s">
        <v>87</v>
      </c>
      <c r="H10" s="1" t="s">
        <v>27</v>
      </c>
      <c r="I10" s="8">
        <v>1000</v>
      </c>
      <c r="J10" s="1" t="s">
        <v>28</v>
      </c>
    </row>
    <row r="11" spans="1:10" x14ac:dyDescent="0.6">
      <c r="A11" s="1" t="s">
        <v>44</v>
      </c>
      <c r="B11" s="1" t="s">
        <v>26</v>
      </c>
      <c r="C11" s="1" t="s">
        <v>76</v>
      </c>
      <c r="D11" s="1">
        <v>4</v>
      </c>
      <c r="E11" s="1">
        <v>2</v>
      </c>
      <c r="F11" s="1">
        <v>4</v>
      </c>
      <c r="G11" s="1" t="s">
        <v>79</v>
      </c>
      <c r="H11" s="1" t="s">
        <v>27</v>
      </c>
      <c r="I11" s="8">
        <v>600</v>
      </c>
      <c r="J11" s="7" t="s">
        <v>72</v>
      </c>
    </row>
    <row r="12" spans="1:10" x14ac:dyDescent="0.6">
      <c r="A12" s="1" t="s">
        <v>58</v>
      </c>
      <c r="B12" s="1" t="s">
        <v>43</v>
      </c>
      <c r="C12" s="1" t="s">
        <v>89</v>
      </c>
      <c r="D12" s="1">
        <v>3</v>
      </c>
      <c r="E12" s="1">
        <v>1</v>
      </c>
      <c r="F12" s="1">
        <v>1</v>
      </c>
      <c r="G12" s="1" t="s">
        <v>77</v>
      </c>
      <c r="H12" s="1" t="s">
        <v>19</v>
      </c>
      <c r="I12" s="8">
        <v>0</v>
      </c>
      <c r="J12" s="1" t="s">
        <v>28</v>
      </c>
    </row>
    <row r="13" spans="1:10" x14ac:dyDescent="0.6">
      <c r="A13" s="1" t="s">
        <v>42</v>
      </c>
      <c r="B13" s="1" t="s">
        <v>43</v>
      </c>
      <c r="C13" s="1" t="s">
        <v>83</v>
      </c>
      <c r="D13" s="1">
        <v>1</v>
      </c>
      <c r="E13" s="1">
        <v>2</v>
      </c>
      <c r="F13" s="1">
        <v>4</v>
      </c>
      <c r="G13" s="1" t="s">
        <v>84</v>
      </c>
      <c r="H13" s="1" t="s">
        <v>19</v>
      </c>
      <c r="I13" s="8">
        <v>600</v>
      </c>
      <c r="J13" s="7" t="s">
        <v>28</v>
      </c>
    </row>
    <row r="14" spans="1:10" x14ac:dyDescent="0.6">
      <c r="A14" s="1" t="s">
        <v>47</v>
      </c>
      <c r="B14" s="1" t="s">
        <v>48</v>
      </c>
      <c r="C14" s="1" t="s">
        <v>86</v>
      </c>
      <c r="D14" s="1">
        <v>5</v>
      </c>
      <c r="E14" s="1">
        <v>3</v>
      </c>
      <c r="F14" s="1">
        <v>4</v>
      </c>
      <c r="G14" s="1" t="s">
        <v>80</v>
      </c>
      <c r="H14" s="1" t="s">
        <v>19</v>
      </c>
      <c r="I14" s="8">
        <v>600</v>
      </c>
      <c r="J14" s="7" t="s">
        <v>28</v>
      </c>
    </row>
    <row r="15" spans="1:10" x14ac:dyDescent="0.6">
      <c r="A15" s="1" t="s">
        <v>64</v>
      </c>
      <c r="B15" s="1" t="s">
        <v>65</v>
      </c>
      <c r="C15" s="1" t="s">
        <v>85</v>
      </c>
      <c r="D15" s="1">
        <v>1</v>
      </c>
      <c r="E15" s="1">
        <v>5</v>
      </c>
      <c r="F15" s="1">
        <v>4</v>
      </c>
      <c r="G15" s="1" t="s">
        <v>77</v>
      </c>
      <c r="H15" s="1" t="s">
        <v>27</v>
      </c>
      <c r="I15" s="8">
        <v>800</v>
      </c>
      <c r="J15" s="1" t="s">
        <v>28</v>
      </c>
    </row>
    <row r="16" spans="1:10" x14ac:dyDescent="0.6">
      <c r="A16" s="1" t="s">
        <v>67</v>
      </c>
      <c r="B16" s="1" t="s">
        <v>40</v>
      </c>
      <c r="C16" s="1" t="s">
        <v>81</v>
      </c>
      <c r="D16" s="1">
        <v>3</v>
      </c>
      <c r="E16" s="1">
        <v>5</v>
      </c>
      <c r="F16" s="1">
        <v>3</v>
      </c>
      <c r="G16" s="1" t="s">
        <v>79</v>
      </c>
      <c r="H16" s="1" t="s">
        <v>27</v>
      </c>
      <c r="I16" s="8">
        <v>800</v>
      </c>
      <c r="J16" s="1" t="s">
        <v>41</v>
      </c>
    </row>
    <row r="17" spans="1:10" x14ac:dyDescent="0.6">
      <c r="A17" s="1" t="s">
        <v>49</v>
      </c>
      <c r="B17" s="1" t="s">
        <v>48</v>
      </c>
      <c r="C17" s="1" t="s">
        <v>83</v>
      </c>
      <c r="D17" s="1">
        <v>2</v>
      </c>
      <c r="E17" s="1">
        <v>3</v>
      </c>
      <c r="F17" s="1">
        <v>4</v>
      </c>
      <c r="G17" s="1" t="s">
        <v>77</v>
      </c>
      <c r="H17" s="1" t="s">
        <v>27</v>
      </c>
      <c r="I17" s="8">
        <v>600</v>
      </c>
      <c r="J17" s="7" t="s">
        <v>72</v>
      </c>
    </row>
    <row r="18" spans="1:10" x14ac:dyDescent="0.6">
      <c r="A18" s="1" t="s">
        <v>59</v>
      </c>
      <c r="B18" s="1" t="s">
        <v>40</v>
      </c>
      <c r="C18" s="1" t="s">
        <v>78</v>
      </c>
      <c r="D18" s="1">
        <v>2</v>
      </c>
      <c r="E18" s="1">
        <v>4</v>
      </c>
      <c r="F18" s="1">
        <v>2</v>
      </c>
      <c r="G18" s="1" t="s">
        <v>77</v>
      </c>
      <c r="H18" s="1" t="s">
        <v>27</v>
      </c>
      <c r="I18" s="8">
        <v>600</v>
      </c>
      <c r="J18" s="1" t="s">
        <v>72</v>
      </c>
    </row>
    <row r="19" spans="1:10" x14ac:dyDescent="0.6">
      <c r="A19" s="1" t="s">
        <v>50</v>
      </c>
      <c r="B19" s="1" t="s">
        <v>48</v>
      </c>
      <c r="C19" s="1" t="s">
        <v>76</v>
      </c>
      <c r="D19" s="1">
        <v>1</v>
      </c>
      <c r="E19" s="1">
        <v>5</v>
      </c>
      <c r="F19" s="1">
        <v>4</v>
      </c>
      <c r="G19" s="1" t="s">
        <v>77</v>
      </c>
      <c r="H19" s="1" t="s">
        <v>19</v>
      </c>
      <c r="I19" s="8">
        <v>800</v>
      </c>
      <c r="J19" s="7" t="s">
        <v>41</v>
      </c>
    </row>
    <row r="20" spans="1:10" x14ac:dyDescent="0.6">
      <c r="A20" s="1" t="s">
        <v>71</v>
      </c>
      <c r="B20" s="1" t="s">
        <v>54</v>
      </c>
      <c r="C20" s="1" t="s">
        <v>88</v>
      </c>
      <c r="D20" s="1">
        <v>5</v>
      </c>
      <c r="E20" s="1">
        <v>4</v>
      </c>
      <c r="F20" s="1">
        <v>5</v>
      </c>
      <c r="G20" s="1" t="s">
        <v>80</v>
      </c>
      <c r="H20" s="1" t="s">
        <v>27</v>
      </c>
      <c r="I20" s="8">
        <v>800</v>
      </c>
      <c r="J20" s="1" t="s">
        <v>28</v>
      </c>
    </row>
    <row r="21" spans="1:10" x14ac:dyDescent="0.6">
      <c r="A21" s="1" t="s">
        <v>69</v>
      </c>
      <c r="B21" s="1" t="s">
        <v>52</v>
      </c>
      <c r="C21" s="1" t="s">
        <v>81</v>
      </c>
      <c r="D21" s="1">
        <v>4</v>
      </c>
      <c r="E21" s="1">
        <v>4</v>
      </c>
      <c r="F21" s="1">
        <v>4</v>
      </c>
      <c r="G21" s="1" t="s">
        <v>80</v>
      </c>
      <c r="H21" s="1" t="s">
        <v>19</v>
      </c>
      <c r="I21" s="8">
        <v>800</v>
      </c>
      <c r="J21" s="1" t="s">
        <v>72</v>
      </c>
    </row>
    <row r="22" spans="1:10" x14ac:dyDescent="0.6">
      <c r="A22" s="1" t="s">
        <v>70</v>
      </c>
      <c r="B22" s="1" t="s">
        <v>48</v>
      </c>
      <c r="C22" s="1" t="s">
        <v>85</v>
      </c>
      <c r="D22" s="1">
        <v>3</v>
      </c>
      <c r="E22" s="1">
        <v>1</v>
      </c>
      <c r="F22" s="1">
        <v>3</v>
      </c>
      <c r="G22" s="1" t="s">
        <v>77</v>
      </c>
      <c r="H22" s="1" t="s">
        <v>27</v>
      </c>
      <c r="I22" s="8">
        <v>300</v>
      </c>
      <c r="J22" s="1" t="s">
        <v>73</v>
      </c>
    </row>
    <row r="23" spans="1:10" x14ac:dyDescent="0.6">
      <c r="A23" s="1" t="s">
        <v>66</v>
      </c>
      <c r="B23" s="1" t="s">
        <v>26</v>
      </c>
      <c r="C23" s="1" t="s">
        <v>76</v>
      </c>
      <c r="D23" s="1">
        <v>5</v>
      </c>
      <c r="E23" s="1">
        <v>3</v>
      </c>
      <c r="F23" s="1">
        <v>4</v>
      </c>
      <c r="G23" s="1" t="s">
        <v>80</v>
      </c>
      <c r="H23" s="1" t="s">
        <v>19</v>
      </c>
      <c r="I23" s="8">
        <v>600</v>
      </c>
      <c r="J23" s="1" t="s">
        <v>72</v>
      </c>
    </row>
    <row r="24" spans="1:10" x14ac:dyDescent="0.6">
      <c r="A24" s="1" t="s">
        <v>39</v>
      </c>
      <c r="B24" s="1" t="s">
        <v>40</v>
      </c>
      <c r="C24" s="1" t="s">
        <v>81</v>
      </c>
      <c r="D24" s="1">
        <v>2</v>
      </c>
      <c r="E24" s="1">
        <v>3</v>
      </c>
      <c r="F24" s="1">
        <v>1</v>
      </c>
      <c r="G24" s="1" t="s">
        <v>77</v>
      </c>
      <c r="H24" s="1" t="s">
        <v>27</v>
      </c>
      <c r="I24" s="8">
        <v>300</v>
      </c>
      <c r="J24" s="7" t="s">
        <v>41</v>
      </c>
    </row>
    <row r="25" spans="1:10" x14ac:dyDescent="0.6">
      <c r="A25" s="1" t="s">
        <v>33</v>
      </c>
      <c r="B25" s="1" t="s">
        <v>34</v>
      </c>
      <c r="C25" s="1" t="s">
        <v>76</v>
      </c>
      <c r="D25" s="1">
        <v>3</v>
      </c>
      <c r="E25" s="1">
        <v>1</v>
      </c>
      <c r="F25" s="1">
        <v>3</v>
      </c>
      <c r="G25" s="1" t="s">
        <v>77</v>
      </c>
      <c r="H25" s="1" t="s">
        <v>19</v>
      </c>
      <c r="I25" s="8">
        <v>300</v>
      </c>
      <c r="J25" s="1" t="s">
        <v>72</v>
      </c>
    </row>
    <row r="26" spans="1:10" x14ac:dyDescent="0.6">
      <c r="A26" s="1" t="s">
        <v>57</v>
      </c>
      <c r="B26" s="1" t="s">
        <v>48</v>
      </c>
      <c r="C26" s="1" t="s">
        <v>88</v>
      </c>
      <c r="D26" s="1">
        <v>4</v>
      </c>
      <c r="E26" s="1">
        <v>2</v>
      </c>
      <c r="F26" s="1">
        <v>1</v>
      </c>
      <c r="G26" s="1" t="s">
        <v>77</v>
      </c>
      <c r="H26" s="1" t="s">
        <v>27</v>
      </c>
      <c r="I26" s="8">
        <v>300</v>
      </c>
      <c r="J26" s="1" t="s">
        <v>73</v>
      </c>
    </row>
    <row r="27" spans="1:10" x14ac:dyDescent="0.6">
      <c r="A27" s="1" t="s">
        <v>53</v>
      </c>
      <c r="B27" s="1" t="s">
        <v>54</v>
      </c>
      <c r="C27" s="1" t="s">
        <v>85</v>
      </c>
      <c r="D27" s="1">
        <v>2</v>
      </c>
      <c r="E27" s="1">
        <v>3</v>
      </c>
      <c r="F27" s="1">
        <v>2</v>
      </c>
      <c r="G27" s="1" t="s">
        <v>77</v>
      </c>
      <c r="H27" s="1" t="s">
        <v>19</v>
      </c>
      <c r="I27" s="8">
        <v>300</v>
      </c>
      <c r="J27" s="1" t="s">
        <v>72</v>
      </c>
    </row>
    <row r="28" spans="1:10" x14ac:dyDescent="0.6">
      <c r="A28" s="1" t="s">
        <v>68</v>
      </c>
      <c r="B28" s="1" t="s">
        <v>65</v>
      </c>
      <c r="C28" s="1" t="s">
        <v>85</v>
      </c>
      <c r="D28" s="1">
        <v>4</v>
      </c>
      <c r="E28" s="1">
        <v>1</v>
      </c>
      <c r="F28" s="1">
        <v>2</v>
      </c>
      <c r="G28" s="1" t="s">
        <v>77</v>
      </c>
      <c r="H28" s="1" t="s">
        <v>27</v>
      </c>
      <c r="I28" s="8">
        <v>300</v>
      </c>
      <c r="J28" s="1" t="s">
        <v>28</v>
      </c>
    </row>
    <row r="29" spans="1:10" x14ac:dyDescent="0.6">
      <c r="A29" s="1" t="s">
        <v>61</v>
      </c>
      <c r="B29" s="1" t="s">
        <v>43</v>
      </c>
      <c r="C29" s="1" t="s">
        <v>88</v>
      </c>
      <c r="D29" s="1">
        <v>1</v>
      </c>
      <c r="E29" s="1">
        <v>1</v>
      </c>
      <c r="F29" s="1">
        <v>3</v>
      </c>
      <c r="G29" s="1" t="s">
        <v>84</v>
      </c>
      <c r="H29" s="1" t="s">
        <v>19</v>
      </c>
      <c r="I29" s="8">
        <v>300</v>
      </c>
      <c r="J29" s="1" t="s">
        <v>28</v>
      </c>
    </row>
    <row r="31" spans="1:10" x14ac:dyDescent="0.6">
      <c r="A31" s="25" t="s">
        <v>167</v>
      </c>
    </row>
    <row r="32" spans="1:10" x14ac:dyDescent="0.6">
      <c r="A32" t="b">
        <f>AND(RIGHT(C3,2)="소과",$D3&gt;=3,$H3="유")</f>
        <v>0</v>
      </c>
    </row>
    <row r="34" spans="1:7" x14ac:dyDescent="0.6">
      <c r="A34" t="s">
        <v>3</v>
      </c>
      <c r="B34" t="s">
        <v>5</v>
      </c>
      <c r="C34" t="s">
        <v>6</v>
      </c>
      <c r="D34" t="s">
        <v>7</v>
      </c>
      <c r="E34" t="s">
        <v>8</v>
      </c>
      <c r="F34" t="s">
        <v>10</v>
      </c>
      <c r="G34" t="s">
        <v>11</v>
      </c>
    </row>
    <row r="35" spans="1:7" x14ac:dyDescent="0.6">
      <c r="A35" s="1" t="s">
        <v>63</v>
      </c>
      <c r="B35" s="1" t="s">
        <v>78</v>
      </c>
      <c r="C35" s="1">
        <v>3</v>
      </c>
      <c r="D35" s="1">
        <v>5</v>
      </c>
      <c r="E35" s="1">
        <v>1</v>
      </c>
      <c r="F35" s="1" t="s">
        <v>19</v>
      </c>
      <c r="G35" s="8">
        <v>600</v>
      </c>
    </row>
    <row r="36" spans="1:7" x14ac:dyDescent="0.6">
      <c r="A36" s="1" t="s">
        <v>69</v>
      </c>
      <c r="B36" s="1" t="s">
        <v>81</v>
      </c>
      <c r="C36" s="1">
        <v>4</v>
      </c>
      <c r="D36" s="1">
        <v>4</v>
      </c>
      <c r="E36" s="1">
        <v>4</v>
      </c>
      <c r="F36" s="1" t="s">
        <v>19</v>
      </c>
      <c r="G36" s="8">
        <v>800</v>
      </c>
    </row>
    <row r="37" spans="1:7" x14ac:dyDescent="0.6">
      <c r="A37" s="1" t="s">
        <v>66</v>
      </c>
      <c r="B37" s="1" t="s">
        <v>76</v>
      </c>
      <c r="C37" s="1">
        <v>5</v>
      </c>
      <c r="D37" s="1">
        <v>3</v>
      </c>
      <c r="E37" s="1">
        <v>4</v>
      </c>
      <c r="F37" s="1" t="s">
        <v>19</v>
      </c>
      <c r="G37" s="8">
        <v>600</v>
      </c>
    </row>
    <row r="38" spans="1:7" x14ac:dyDescent="0.6">
      <c r="A38" s="1" t="s">
        <v>33</v>
      </c>
      <c r="B38" s="1" t="s">
        <v>76</v>
      </c>
      <c r="C38" s="1">
        <v>3</v>
      </c>
      <c r="D38" s="1">
        <v>1</v>
      </c>
      <c r="E38" s="1">
        <v>3</v>
      </c>
      <c r="F38" s="1" t="s">
        <v>19</v>
      </c>
      <c r="G38" s="8">
        <v>300</v>
      </c>
    </row>
  </sheetData>
  <phoneticPr fontId="2" type="noConversion"/>
  <conditionalFormatting sqref="A3:J29">
    <cfRule type="expression" dxfId="2" priority="1">
      <formula>ISNUMBER(FIND("종로",$J3))</formula>
    </cfRule>
    <cfRule type="expression" dxfId="1" priority="2">
      <formula>ISNUMBER(FIND($J3,"종로"))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H43"/>
  <sheetViews>
    <sheetView topLeftCell="A22" workbookViewId="0">
      <selection activeCell="A32" sqref="A32"/>
    </sheetView>
  </sheetViews>
  <sheetFormatPr defaultColWidth="8" defaultRowHeight="16.899999999999999" x14ac:dyDescent="0.6"/>
  <cols>
    <col min="2" max="2" width="11.125" bestFit="1" customWidth="1"/>
    <col min="3" max="3" width="9.75" customWidth="1"/>
    <col min="4" max="4" width="9" customWidth="1"/>
    <col min="5" max="5" width="10.875" bestFit="1" customWidth="1"/>
    <col min="7" max="7" width="10.875" bestFit="1" customWidth="1"/>
    <col min="8" max="8" width="11.25" bestFit="1" customWidth="1"/>
  </cols>
  <sheetData>
    <row r="1" spans="1:8" x14ac:dyDescent="0.6">
      <c r="A1" t="s">
        <v>0</v>
      </c>
    </row>
    <row r="2" spans="1:8" x14ac:dyDescent="0.6">
      <c r="A2" s="9" t="s">
        <v>92</v>
      </c>
      <c r="B2" s="9" t="s">
        <v>90</v>
      </c>
      <c r="C2" s="9" t="s">
        <v>91</v>
      </c>
      <c r="D2" s="9" t="s">
        <v>93</v>
      </c>
      <c r="E2" s="9" t="s">
        <v>94</v>
      </c>
      <c r="F2" s="9" t="s">
        <v>95</v>
      </c>
      <c r="G2" s="9" t="s">
        <v>96</v>
      </c>
      <c r="H2" s="10" t="s">
        <v>97</v>
      </c>
    </row>
    <row r="3" spans="1:8" x14ac:dyDescent="0.6">
      <c r="A3" s="12" t="s">
        <v>99</v>
      </c>
      <c r="B3" s="11">
        <v>42837</v>
      </c>
      <c r="C3" s="12" t="s">
        <v>98</v>
      </c>
      <c r="D3" s="12" t="s">
        <v>100</v>
      </c>
      <c r="E3" s="13">
        <v>3540000</v>
      </c>
      <c r="F3" s="13">
        <v>4</v>
      </c>
      <c r="G3" s="13">
        <v>2000000</v>
      </c>
      <c r="H3" s="14">
        <v>385000</v>
      </c>
    </row>
    <row r="4" spans="1:8" x14ac:dyDescent="0.6">
      <c r="A4" s="16" t="s">
        <v>99</v>
      </c>
      <c r="B4" s="15">
        <v>42883</v>
      </c>
      <c r="C4" s="16" t="s">
        <v>107</v>
      </c>
      <c r="D4" s="16" t="s">
        <v>104</v>
      </c>
      <c r="E4" s="17">
        <v>1950000</v>
      </c>
      <c r="F4" s="17">
        <v>4</v>
      </c>
      <c r="G4" s="17">
        <v>1000000</v>
      </c>
      <c r="H4" s="18">
        <v>237500</v>
      </c>
    </row>
    <row r="5" spans="1:8" x14ac:dyDescent="0.6">
      <c r="A5" s="12" t="s">
        <v>99</v>
      </c>
      <c r="B5" s="11">
        <v>43610</v>
      </c>
      <c r="C5" s="12" t="s">
        <v>110</v>
      </c>
      <c r="D5" s="12" t="s">
        <v>111</v>
      </c>
      <c r="E5" s="13">
        <v>50000</v>
      </c>
      <c r="F5" s="13">
        <v>2</v>
      </c>
      <c r="G5" s="13">
        <v>20000</v>
      </c>
      <c r="H5" s="14">
        <v>15000</v>
      </c>
    </row>
    <row r="6" spans="1:8" x14ac:dyDescent="0.6">
      <c r="A6" s="16" t="s">
        <v>99</v>
      </c>
      <c r="B6" s="15">
        <v>42474</v>
      </c>
      <c r="C6" s="16" t="s">
        <v>117</v>
      </c>
      <c r="D6" s="16" t="s">
        <v>114</v>
      </c>
      <c r="E6" s="17">
        <v>1000000</v>
      </c>
      <c r="F6" s="17">
        <v>5</v>
      </c>
      <c r="G6" s="17">
        <v>300000</v>
      </c>
      <c r="H6" s="18">
        <v>140000</v>
      </c>
    </row>
    <row r="7" spans="1:8" x14ac:dyDescent="0.6">
      <c r="A7" s="12" t="s">
        <v>99</v>
      </c>
      <c r="B7" s="11">
        <v>43981</v>
      </c>
      <c r="C7" s="12" t="s">
        <v>125</v>
      </c>
      <c r="D7" s="12" t="s">
        <v>123</v>
      </c>
      <c r="E7" s="13">
        <v>150000</v>
      </c>
      <c r="F7" s="13">
        <v>1</v>
      </c>
      <c r="G7" s="13">
        <v>120000</v>
      </c>
      <c r="H7" s="14">
        <v>30000</v>
      </c>
    </row>
    <row r="8" spans="1:8" x14ac:dyDescent="0.6">
      <c r="A8" s="16" t="s">
        <v>99</v>
      </c>
      <c r="B8" s="15">
        <v>43945</v>
      </c>
      <c r="C8" s="16" t="s">
        <v>145</v>
      </c>
      <c r="D8" s="16" t="s">
        <v>144</v>
      </c>
      <c r="E8" s="17">
        <v>780000</v>
      </c>
      <c r="F8" s="17">
        <v>1</v>
      </c>
      <c r="G8" s="17">
        <v>650000</v>
      </c>
      <c r="H8" s="18">
        <v>130000</v>
      </c>
    </row>
    <row r="9" spans="1:8" x14ac:dyDescent="0.6">
      <c r="A9" s="12" t="s">
        <v>99</v>
      </c>
      <c r="B9" s="11">
        <v>42488</v>
      </c>
      <c r="C9" s="12" t="s">
        <v>151</v>
      </c>
      <c r="D9" s="12" t="s">
        <v>152</v>
      </c>
      <c r="E9" s="13">
        <v>560000</v>
      </c>
      <c r="F9" s="13">
        <v>5</v>
      </c>
      <c r="G9" s="13">
        <v>50000</v>
      </c>
      <c r="H9" s="14">
        <v>102000</v>
      </c>
    </row>
    <row r="10" spans="1:8" x14ac:dyDescent="0.6">
      <c r="A10" s="16" t="s">
        <v>109</v>
      </c>
      <c r="B10" s="15">
        <v>43947</v>
      </c>
      <c r="C10" s="16" t="s">
        <v>108</v>
      </c>
      <c r="D10" s="16" t="s">
        <v>104</v>
      </c>
      <c r="E10" s="17">
        <v>1100000</v>
      </c>
      <c r="F10" s="17">
        <v>1</v>
      </c>
      <c r="G10" s="17">
        <v>950000</v>
      </c>
      <c r="H10" s="18">
        <v>150000</v>
      </c>
    </row>
    <row r="11" spans="1:8" x14ac:dyDescent="0.6">
      <c r="A11" s="12" t="s">
        <v>109</v>
      </c>
      <c r="B11" s="11">
        <v>43576</v>
      </c>
      <c r="C11" s="12" t="s">
        <v>115</v>
      </c>
      <c r="D11" s="12" t="s">
        <v>114</v>
      </c>
      <c r="E11" s="13">
        <v>1500000</v>
      </c>
      <c r="F11" s="13">
        <v>2</v>
      </c>
      <c r="G11" s="13">
        <v>900000</v>
      </c>
      <c r="H11" s="14">
        <v>300000</v>
      </c>
    </row>
    <row r="12" spans="1:8" x14ac:dyDescent="0.6">
      <c r="A12" s="16" t="s">
        <v>109</v>
      </c>
      <c r="B12" s="15">
        <v>43594</v>
      </c>
      <c r="C12" s="16" t="s">
        <v>120</v>
      </c>
      <c r="D12" s="16" t="s">
        <v>121</v>
      </c>
      <c r="E12" s="17">
        <v>250000</v>
      </c>
      <c r="F12" s="17">
        <v>2</v>
      </c>
      <c r="G12" s="17">
        <v>100000</v>
      </c>
      <c r="H12" s="18">
        <v>75000</v>
      </c>
    </row>
    <row r="13" spans="1:8" x14ac:dyDescent="0.6">
      <c r="A13" s="12" t="s">
        <v>109</v>
      </c>
      <c r="B13" s="11">
        <v>43587</v>
      </c>
      <c r="C13" s="12" t="s">
        <v>124</v>
      </c>
      <c r="D13" s="12" t="s">
        <v>123</v>
      </c>
      <c r="E13" s="13">
        <v>1200000</v>
      </c>
      <c r="F13" s="13">
        <v>2</v>
      </c>
      <c r="G13" s="13">
        <v>750000</v>
      </c>
      <c r="H13" s="14">
        <v>225000</v>
      </c>
    </row>
    <row r="14" spans="1:8" x14ac:dyDescent="0.6">
      <c r="A14" s="16" t="s">
        <v>109</v>
      </c>
      <c r="B14" s="15">
        <v>43584</v>
      </c>
      <c r="C14" s="16" t="s">
        <v>130</v>
      </c>
      <c r="D14" s="16" t="s">
        <v>128</v>
      </c>
      <c r="E14" s="17">
        <v>195000</v>
      </c>
      <c r="F14" s="17">
        <v>2</v>
      </c>
      <c r="G14" s="17">
        <v>90000</v>
      </c>
      <c r="H14" s="18">
        <v>52500</v>
      </c>
    </row>
    <row r="15" spans="1:8" x14ac:dyDescent="0.6">
      <c r="A15" s="12" t="s">
        <v>109</v>
      </c>
      <c r="B15" s="11">
        <v>43922</v>
      </c>
      <c r="C15" s="12" t="s">
        <v>136</v>
      </c>
      <c r="D15" s="12" t="s">
        <v>134</v>
      </c>
      <c r="E15" s="13">
        <v>32000</v>
      </c>
      <c r="F15" s="13">
        <v>1</v>
      </c>
      <c r="G15" s="13">
        <v>20000</v>
      </c>
      <c r="H15" s="14">
        <v>12000</v>
      </c>
    </row>
    <row r="16" spans="1:8" x14ac:dyDescent="0.6">
      <c r="A16" s="16" t="s">
        <v>109</v>
      </c>
      <c r="B16" s="15">
        <v>42868</v>
      </c>
      <c r="C16" s="16" t="s">
        <v>138</v>
      </c>
      <c r="D16" s="16" t="s">
        <v>134</v>
      </c>
      <c r="E16" s="17">
        <v>25000</v>
      </c>
      <c r="F16" s="17">
        <v>4</v>
      </c>
      <c r="G16" s="17">
        <v>5000</v>
      </c>
      <c r="H16" s="18">
        <v>5000</v>
      </c>
    </row>
    <row r="17" spans="1:8" x14ac:dyDescent="0.6">
      <c r="A17" s="12" t="s">
        <v>109</v>
      </c>
      <c r="B17" s="11">
        <v>43923</v>
      </c>
      <c r="C17" s="12" t="s">
        <v>142</v>
      </c>
      <c r="D17" s="12" t="s">
        <v>140</v>
      </c>
      <c r="E17" s="13">
        <v>300000</v>
      </c>
      <c r="F17" s="13">
        <v>1</v>
      </c>
      <c r="G17" s="13">
        <v>250000</v>
      </c>
      <c r="H17" s="14">
        <v>50000</v>
      </c>
    </row>
    <row r="18" spans="1:8" x14ac:dyDescent="0.6">
      <c r="A18" s="16" t="s">
        <v>109</v>
      </c>
      <c r="B18" s="15">
        <v>43924</v>
      </c>
      <c r="C18" s="16" t="s">
        <v>143</v>
      </c>
      <c r="D18" s="16" t="s">
        <v>144</v>
      </c>
      <c r="E18" s="17">
        <v>1235000</v>
      </c>
      <c r="F18" s="17">
        <v>1</v>
      </c>
      <c r="G18" s="17">
        <v>1000000</v>
      </c>
      <c r="H18" s="18">
        <v>235000</v>
      </c>
    </row>
    <row r="19" spans="1:8" x14ac:dyDescent="0.6">
      <c r="A19" s="12" t="s">
        <v>106</v>
      </c>
      <c r="B19" s="11">
        <v>42486</v>
      </c>
      <c r="C19" s="12" t="s">
        <v>118</v>
      </c>
      <c r="D19" s="12" t="s">
        <v>114</v>
      </c>
      <c r="E19" s="13">
        <v>400000</v>
      </c>
      <c r="F19" s="13">
        <v>5</v>
      </c>
      <c r="G19" s="13">
        <v>100000</v>
      </c>
      <c r="H19" s="14">
        <v>60000</v>
      </c>
    </row>
    <row r="20" spans="1:8" x14ac:dyDescent="0.6">
      <c r="A20" s="16" t="s">
        <v>106</v>
      </c>
      <c r="B20" s="15">
        <v>42494</v>
      </c>
      <c r="C20" s="16" t="s">
        <v>122</v>
      </c>
      <c r="D20" s="16" t="s">
        <v>123</v>
      </c>
      <c r="E20" s="17">
        <v>2350000</v>
      </c>
      <c r="F20" s="17">
        <v>5</v>
      </c>
      <c r="G20" s="17">
        <v>800000</v>
      </c>
      <c r="H20" s="18">
        <v>310000</v>
      </c>
    </row>
    <row r="21" spans="1:8" x14ac:dyDescent="0.6">
      <c r="A21" s="12" t="s">
        <v>106</v>
      </c>
      <c r="B21" s="11">
        <v>43980</v>
      </c>
      <c r="C21" s="12" t="s">
        <v>126</v>
      </c>
      <c r="D21" s="12" t="s">
        <v>123</v>
      </c>
      <c r="E21" s="13">
        <v>150000</v>
      </c>
      <c r="F21" s="13">
        <v>1</v>
      </c>
      <c r="G21" s="13">
        <v>120000</v>
      </c>
      <c r="H21" s="14">
        <v>30000</v>
      </c>
    </row>
    <row r="22" spans="1:8" x14ac:dyDescent="0.6">
      <c r="A22" s="16" t="s">
        <v>106</v>
      </c>
      <c r="B22" s="15">
        <v>43201</v>
      </c>
      <c r="C22" s="16" t="s">
        <v>135</v>
      </c>
      <c r="D22" s="16" t="s">
        <v>134</v>
      </c>
      <c r="E22" s="17">
        <v>39000</v>
      </c>
      <c r="F22" s="17">
        <v>3</v>
      </c>
      <c r="G22" s="17">
        <v>10000</v>
      </c>
      <c r="H22" s="18">
        <v>9666.6666666666661</v>
      </c>
    </row>
    <row r="23" spans="1:8" x14ac:dyDescent="0.6">
      <c r="A23" s="12" t="s">
        <v>106</v>
      </c>
      <c r="B23" s="11">
        <v>42841</v>
      </c>
      <c r="C23" s="12" t="s">
        <v>149</v>
      </c>
      <c r="D23" s="12" t="s">
        <v>150</v>
      </c>
      <c r="E23" s="13">
        <v>600000</v>
      </c>
      <c r="F23" s="13">
        <v>4</v>
      </c>
      <c r="G23" s="13">
        <v>300000</v>
      </c>
      <c r="H23" s="14">
        <v>75000</v>
      </c>
    </row>
    <row r="24" spans="1:8" x14ac:dyDescent="0.6">
      <c r="A24" s="16" t="s">
        <v>106</v>
      </c>
      <c r="B24" s="15">
        <v>43925</v>
      </c>
      <c r="C24" s="16" t="s">
        <v>153</v>
      </c>
      <c r="D24" s="16" t="s">
        <v>152</v>
      </c>
      <c r="E24" s="17">
        <v>350000</v>
      </c>
      <c r="F24" s="17">
        <v>1</v>
      </c>
      <c r="G24" s="17">
        <v>280000</v>
      </c>
      <c r="H24" s="18">
        <v>70000</v>
      </c>
    </row>
    <row r="25" spans="1:8" x14ac:dyDescent="0.6">
      <c r="A25" s="12" t="s">
        <v>106</v>
      </c>
      <c r="B25" s="11">
        <v>43214</v>
      </c>
      <c r="C25" s="12" t="s">
        <v>154</v>
      </c>
      <c r="D25" s="12" t="s">
        <v>152</v>
      </c>
      <c r="E25" s="13">
        <v>990000</v>
      </c>
      <c r="F25" s="13">
        <v>3</v>
      </c>
      <c r="G25" s="13">
        <v>560000</v>
      </c>
      <c r="H25" s="14">
        <v>143333.33333333334</v>
      </c>
    </row>
    <row r="26" spans="1:8" x14ac:dyDescent="0.6">
      <c r="A26" s="16" t="s">
        <v>106</v>
      </c>
      <c r="B26" s="15">
        <v>42839</v>
      </c>
      <c r="C26" s="16" t="s">
        <v>105</v>
      </c>
      <c r="D26" s="16" t="s">
        <v>104</v>
      </c>
      <c r="E26" s="17">
        <v>1950000</v>
      </c>
      <c r="F26" s="17">
        <v>4</v>
      </c>
      <c r="G26" s="17">
        <v>1000000</v>
      </c>
      <c r="H26" s="18">
        <v>237500</v>
      </c>
    </row>
    <row r="27" spans="1:8" x14ac:dyDescent="0.6">
      <c r="A27" s="12" t="s">
        <v>106</v>
      </c>
      <c r="B27" s="11">
        <v>43605</v>
      </c>
      <c r="C27" s="12" t="s">
        <v>112</v>
      </c>
      <c r="D27" s="12" t="s">
        <v>111</v>
      </c>
      <c r="E27" s="13">
        <v>50000</v>
      </c>
      <c r="F27" s="13">
        <v>2</v>
      </c>
      <c r="G27" s="13">
        <v>20000</v>
      </c>
      <c r="H27" s="14">
        <v>15000</v>
      </c>
    </row>
    <row r="28" spans="1:8" x14ac:dyDescent="0.6">
      <c r="A28" s="16" t="s">
        <v>106</v>
      </c>
      <c r="B28" s="15">
        <v>43205</v>
      </c>
      <c r="C28" s="16" t="s">
        <v>113</v>
      </c>
      <c r="D28" s="16" t="s">
        <v>114</v>
      </c>
      <c r="E28" s="17">
        <v>3000000</v>
      </c>
      <c r="F28" s="17">
        <v>3</v>
      </c>
      <c r="G28" s="17">
        <v>2300000</v>
      </c>
      <c r="H28" s="18">
        <v>233333.33333333334</v>
      </c>
    </row>
    <row r="29" spans="1:8" x14ac:dyDescent="0.6">
      <c r="A29" s="12" t="s">
        <v>106</v>
      </c>
      <c r="B29" s="11">
        <v>43591</v>
      </c>
      <c r="C29" s="12" t="s">
        <v>127</v>
      </c>
      <c r="D29" s="12" t="s">
        <v>128</v>
      </c>
      <c r="E29" s="13">
        <v>250000</v>
      </c>
      <c r="F29" s="13">
        <v>2</v>
      </c>
      <c r="G29" s="13">
        <v>180000</v>
      </c>
      <c r="H29" s="14">
        <v>35000</v>
      </c>
    </row>
    <row r="30" spans="1:8" x14ac:dyDescent="0.6">
      <c r="A30" s="16" t="s">
        <v>106</v>
      </c>
      <c r="B30" s="15">
        <v>43604</v>
      </c>
      <c r="C30" s="16" t="s">
        <v>132</v>
      </c>
      <c r="D30" s="16" t="s">
        <v>128</v>
      </c>
      <c r="E30" s="17">
        <v>250000</v>
      </c>
      <c r="F30" s="17">
        <v>2</v>
      </c>
      <c r="G30" s="17">
        <v>180000</v>
      </c>
      <c r="H30" s="18">
        <v>35000</v>
      </c>
    </row>
    <row r="31" spans="1:8" x14ac:dyDescent="0.6">
      <c r="A31" s="12" t="s">
        <v>106</v>
      </c>
      <c r="B31" s="11">
        <v>42849</v>
      </c>
      <c r="C31" s="12" t="s">
        <v>133</v>
      </c>
      <c r="D31" s="12" t="s">
        <v>134</v>
      </c>
      <c r="E31" s="13">
        <v>25000</v>
      </c>
      <c r="F31" s="13">
        <v>4</v>
      </c>
      <c r="G31" s="13">
        <v>5000</v>
      </c>
      <c r="H31" s="14">
        <v>5000</v>
      </c>
    </row>
    <row r="32" spans="1:8" x14ac:dyDescent="0.6">
      <c r="A32" s="16" t="s">
        <v>102</v>
      </c>
      <c r="B32" s="15">
        <v>43963</v>
      </c>
      <c r="C32" s="16" t="s">
        <v>137</v>
      </c>
      <c r="D32" s="16" t="s">
        <v>134</v>
      </c>
      <c r="E32" s="17">
        <v>32000</v>
      </c>
      <c r="F32" s="17">
        <v>1</v>
      </c>
      <c r="G32" s="17">
        <v>20000</v>
      </c>
      <c r="H32" s="18">
        <v>12000</v>
      </c>
    </row>
    <row r="33" spans="1:8" x14ac:dyDescent="0.6">
      <c r="A33" s="12" t="s">
        <v>102</v>
      </c>
      <c r="B33" s="11">
        <v>43943</v>
      </c>
      <c r="C33" s="12" t="s">
        <v>147</v>
      </c>
      <c r="D33" s="12" t="s">
        <v>144</v>
      </c>
      <c r="E33" s="13">
        <v>780000</v>
      </c>
      <c r="F33" s="13">
        <v>1</v>
      </c>
      <c r="G33" s="13">
        <v>650000</v>
      </c>
      <c r="H33" s="14">
        <v>130000</v>
      </c>
    </row>
    <row r="34" spans="1:8" x14ac:dyDescent="0.6">
      <c r="A34" s="16" t="s">
        <v>102</v>
      </c>
      <c r="B34" s="15">
        <v>42837</v>
      </c>
      <c r="C34" s="16" t="s">
        <v>101</v>
      </c>
      <c r="D34" s="16" t="s">
        <v>100</v>
      </c>
      <c r="E34" s="17">
        <v>2300000</v>
      </c>
      <c r="F34" s="17">
        <v>4</v>
      </c>
      <c r="G34" s="17">
        <v>700000</v>
      </c>
      <c r="H34" s="18">
        <v>400000</v>
      </c>
    </row>
    <row r="35" spans="1:8" x14ac:dyDescent="0.6">
      <c r="A35" s="12" t="s">
        <v>102</v>
      </c>
      <c r="B35" s="11">
        <v>43973</v>
      </c>
      <c r="C35" s="12" t="s">
        <v>103</v>
      </c>
      <c r="D35" s="12" t="s">
        <v>104</v>
      </c>
      <c r="E35" s="13">
        <v>1100000</v>
      </c>
      <c r="F35" s="13">
        <v>1</v>
      </c>
      <c r="G35" s="13">
        <v>950000</v>
      </c>
      <c r="H35" s="14">
        <v>150000</v>
      </c>
    </row>
    <row r="36" spans="1:8" x14ac:dyDescent="0.6">
      <c r="A36" s="16" t="s">
        <v>102</v>
      </c>
      <c r="B36" s="15">
        <v>42473</v>
      </c>
      <c r="C36" s="16" t="s">
        <v>116</v>
      </c>
      <c r="D36" s="16" t="s">
        <v>114</v>
      </c>
      <c r="E36" s="17">
        <v>1000000</v>
      </c>
      <c r="F36" s="17">
        <v>5</v>
      </c>
      <c r="G36" s="17">
        <v>300000</v>
      </c>
      <c r="H36" s="18">
        <v>140000</v>
      </c>
    </row>
    <row r="37" spans="1:8" x14ac:dyDescent="0.6">
      <c r="A37" s="12" t="s">
        <v>102</v>
      </c>
      <c r="B37" s="11">
        <v>42506</v>
      </c>
      <c r="C37" s="12" t="s">
        <v>119</v>
      </c>
      <c r="D37" s="12" t="s">
        <v>114</v>
      </c>
      <c r="E37" s="13">
        <v>400000</v>
      </c>
      <c r="F37" s="13">
        <v>5</v>
      </c>
      <c r="G37" s="13">
        <v>100000</v>
      </c>
      <c r="H37" s="14">
        <v>60000</v>
      </c>
    </row>
    <row r="38" spans="1:8" x14ac:dyDescent="0.6">
      <c r="A38" s="16" t="s">
        <v>102</v>
      </c>
      <c r="B38" s="15">
        <v>42510</v>
      </c>
      <c r="C38" s="16" t="s">
        <v>129</v>
      </c>
      <c r="D38" s="16" t="s">
        <v>128</v>
      </c>
      <c r="E38" s="17">
        <v>210000</v>
      </c>
      <c r="F38" s="17">
        <v>5</v>
      </c>
      <c r="G38" s="17">
        <v>50000</v>
      </c>
      <c r="H38" s="18">
        <v>32000</v>
      </c>
    </row>
    <row r="39" spans="1:8" x14ac:dyDescent="0.6">
      <c r="A39" s="12" t="s">
        <v>102</v>
      </c>
      <c r="B39" s="11">
        <v>43606</v>
      </c>
      <c r="C39" s="12" t="s">
        <v>131</v>
      </c>
      <c r="D39" s="12" t="s">
        <v>128</v>
      </c>
      <c r="E39" s="13">
        <v>195000</v>
      </c>
      <c r="F39" s="13">
        <v>2</v>
      </c>
      <c r="G39" s="13">
        <v>90000</v>
      </c>
      <c r="H39" s="14">
        <v>52500</v>
      </c>
    </row>
    <row r="40" spans="1:8" x14ac:dyDescent="0.6">
      <c r="A40" s="16" t="s">
        <v>102</v>
      </c>
      <c r="B40" s="15">
        <v>43557</v>
      </c>
      <c r="C40" s="16" t="s">
        <v>139</v>
      </c>
      <c r="D40" s="16" t="s">
        <v>140</v>
      </c>
      <c r="E40" s="17">
        <v>250000</v>
      </c>
      <c r="F40" s="17">
        <v>2</v>
      </c>
      <c r="G40" s="17">
        <v>150000</v>
      </c>
      <c r="H40" s="18">
        <v>50000</v>
      </c>
    </row>
    <row r="41" spans="1:8" x14ac:dyDescent="0.6">
      <c r="A41" s="12" t="s">
        <v>102</v>
      </c>
      <c r="B41" s="11">
        <v>43949</v>
      </c>
      <c r="C41" s="12" t="s">
        <v>141</v>
      </c>
      <c r="D41" s="12" t="s">
        <v>140</v>
      </c>
      <c r="E41" s="13">
        <v>300000</v>
      </c>
      <c r="F41" s="13">
        <v>1</v>
      </c>
      <c r="G41" s="13">
        <v>250000</v>
      </c>
      <c r="H41" s="14">
        <v>50000</v>
      </c>
    </row>
    <row r="42" spans="1:8" x14ac:dyDescent="0.6">
      <c r="A42" s="16" t="s">
        <v>102</v>
      </c>
      <c r="B42" s="15">
        <v>43587</v>
      </c>
      <c r="C42" s="16" t="s">
        <v>146</v>
      </c>
      <c r="D42" s="16" t="s">
        <v>144</v>
      </c>
      <c r="E42" s="17">
        <v>1860000</v>
      </c>
      <c r="F42" s="17">
        <v>2</v>
      </c>
      <c r="G42" s="17">
        <v>1300000</v>
      </c>
      <c r="H42" s="18">
        <v>280000</v>
      </c>
    </row>
    <row r="43" spans="1:8" x14ac:dyDescent="0.6">
      <c r="A43" s="20" t="s">
        <v>102</v>
      </c>
      <c r="B43" s="19">
        <v>43596</v>
      </c>
      <c r="C43" s="20" t="s">
        <v>148</v>
      </c>
      <c r="D43" s="20" t="s">
        <v>144</v>
      </c>
      <c r="E43" s="21">
        <v>1860000</v>
      </c>
      <c r="F43" s="21">
        <v>2</v>
      </c>
      <c r="G43" s="21">
        <v>1300000</v>
      </c>
      <c r="H43" s="22">
        <v>280000</v>
      </c>
    </row>
  </sheetData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draft="1" r:id="rId1"/>
  <headerFooter>
    <oddFooter>&amp;C&amp;A 중 &amp;P쪽</oddFooter>
  </headerFooter>
  <rowBreaks count="3" manualBreakCount="3">
    <brk id="9" max="16383" man="1"/>
    <brk id="18" max="16383" man="1"/>
    <brk id="3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O30"/>
  <sheetViews>
    <sheetView workbookViewId="0">
      <selection activeCell="N9" sqref="N9"/>
    </sheetView>
  </sheetViews>
  <sheetFormatPr defaultRowHeight="16.899999999999999" x14ac:dyDescent="0.6"/>
  <cols>
    <col min="1" max="1" width="8.75" customWidth="1"/>
    <col min="3" max="3" width="11" bestFit="1" customWidth="1"/>
    <col min="4" max="4" width="9" bestFit="1" customWidth="1"/>
    <col min="5" max="5" width="5" customWidth="1"/>
    <col min="7" max="7" width="11" bestFit="1" customWidth="1"/>
    <col min="8" max="8" width="5.25" bestFit="1" customWidth="1"/>
    <col min="9" max="9" width="7.125" bestFit="1" customWidth="1"/>
    <col min="10" max="10" width="15.375" customWidth="1"/>
    <col min="11" max="11" width="3" customWidth="1"/>
    <col min="12" max="12" width="8.5" customWidth="1"/>
    <col min="13" max="15" width="10.375" customWidth="1"/>
  </cols>
  <sheetData>
    <row r="1" spans="1:15" x14ac:dyDescent="0.6">
      <c r="A1" t="s">
        <v>0</v>
      </c>
      <c r="L1" t="s">
        <v>75</v>
      </c>
    </row>
    <row r="2" spans="1:15" x14ac:dyDescent="0.6">
      <c r="A2" s="1" t="s">
        <v>3</v>
      </c>
      <c r="B2" s="1" t="s">
        <v>4</v>
      </c>
      <c r="C2" s="3" t="s">
        <v>5</v>
      </c>
      <c r="D2" s="1" t="s">
        <v>6</v>
      </c>
      <c r="E2" s="1" t="s">
        <v>7</v>
      </c>
      <c r="F2" s="1" t="s">
        <v>8</v>
      </c>
      <c r="G2" s="3" t="s">
        <v>9</v>
      </c>
      <c r="H2" s="1" t="s">
        <v>10</v>
      </c>
      <c r="I2" s="3" t="s">
        <v>11</v>
      </c>
      <c r="J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spans="1:15" x14ac:dyDescent="0.6">
      <c r="A3" s="1" t="s">
        <v>17</v>
      </c>
      <c r="B3" s="1" t="s">
        <v>18</v>
      </c>
      <c r="C3" s="1" t="str">
        <f>INDEX($M$3:$O$5,MATCH(B3,$L$3:$L$5,1),MATCH(RIGHT(B3,1),$M$2:$O$2,0))</f>
        <v>천애향중과</v>
      </c>
      <c r="D3" s="1">
        <v>3</v>
      </c>
      <c r="E3" s="1">
        <v>5</v>
      </c>
      <c r="F3" s="1">
        <v>3</v>
      </c>
      <c r="G3" s="1" t="str">
        <f>REPT("★",TRUNC(SUMPRODUCT($D3:$F3,{0.5,0.3,0.2}),0))&amp;(REPT("☆",5-TRUNC(SUMPRODUCT($D3:$F3,{0.5,0.3,0.2}),0)))</f>
        <v>★★★☆☆</v>
      </c>
      <c r="H3" s="1" t="s">
        <v>19</v>
      </c>
      <c r="I3" s="6" cm="1">
        <f t="array" ref="I3">fn포인트(E3,F3)</f>
        <v>800</v>
      </c>
      <c r="J3" s="1" t="s">
        <v>20</v>
      </c>
      <c r="L3" s="1" t="s">
        <v>21</v>
      </c>
      <c r="M3" s="1" t="s">
        <v>22</v>
      </c>
      <c r="N3" s="1" t="s">
        <v>23</v>
      </c>
      <c r="O3" s="1" t="s">
        <v>24</v>
      </c>
    </row>
    <row r="4" spans="1:15" x14ac:dyDescent="0.6">
      <c r="A4" s="1" t="s">
        <v>25</v>
      </c>
      <c r="B4" s="1" t="s">
        <v>26</v>
      </c>
      <c r="C4" s="1" t="str">
        <f t="shared" ref="C4:C29" si="0">INDEX($M$3:$O$5,MATCH(B4,$L$3:$L$5,1),MATCH(RIGHT(B4,1),$M$2:$O$2,0))</f>
        <v>레드향대과</v>
      </c>
      <c r="D4" s="1">
        <v>5</v>
      </c>
      <c r="E4" s="1">
        <v>3</v>
      </c>
      <c r="F4" s="1">
        <v>4</v>
      </c>
      <c r="G4" s="1" t="str">
        <f>REPT("★",TRUNC(SUMPRODUCT($D4:$F4,{0.5,0.3,0.2}),0))&amp;(REPT("☆",5-TRUNC(SUMPRODUCT($D4:$F4,{0.5,0.3,0.2}),0)))</f>
        <v>★★★★☆</v>
      </c>
      <c r="H4" s="1" t="s">
        <v>27</v>
      </c>
      <c r="I4" s="6" cm="1">
        <f t="array" ref="I4">fn포인트(E4,F4)</f>
        <v>600</v>
      </c>
      <c r="J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</row>
    <row r="5" spans="1:15" x14ac:dyDescent="0.6">
      <c r="A5" s="1" t="s">
        <v>33</v>
      </c>
      <c r="B5" s="1" t="s">
        <v>34</v>
      </c>
      <c r="C5" s="1" t="str">
        <f t="shared" si="0"/>
        <v>레드향중과</v>
      </c>
      <c r="D5" s="1">
        <v>3</v>
      </c>
      <c r="E5" s="1">
        <v>1</v>
      </c>
      <c r="F5" s="1">
        <v>3</v>
      </c>
      <c r="G5" s="1" t="str">
        <f>REPT("★",TRUNC(SUMPRODUCT($D5:$F5,{0.5,0.3,0.2}),0))&amp;(REPT("☆",5-TRUNC(SUMPRODUCT($D5:$F5,{0.5,0.3,0.2}),0)))</f>
        <v>★★☆☆☆</v>
      </c>
      <c r="H5" s="1" t="s">
        <v>19</v>
      </c>
      <c r="I5" s="6" cm="1">
        <f t="array" ref="I5">fn포인트(E5,F5)</f>
        <v>300</v>
      </c>
      <c r="J5" s="1" t="s">
        <v>72</v>
      </c>
      <c r="L5" s="1" t="s">
        <v>35</v>
      </c>
      <c r="M5" s="1" t="s">
        <v>36</v>
      </c>
      <c r="N5" s="1" t="s">
        <v>37</v>
      </c>
      <c r="O5" s="1" t="s">
        <v>38</v>
      </c>
    </row>
    <row r="6" spans="1:15" x14ac:dyDescent="0.6">
      <c r="A6" s="1" t="s">
        <v>39</v>
      </c>
      <c r="B6" s="1" t="s">
        <v>40</v>
      </c>
      <c r="C6" s="1" t="str">
        <f t="shared" si="0"/>
        <v>감귤소과</v>
      </c>
      <c r="D6" s="1">
        <v>2</v>
      </c>
      <c r="E6" s="1">
        <v>3</v>
      </c>
      <c r="F6" s="1">
        <v>1</v>
      </c>
      <c r="G6" s="1" t="str">
        <f>REPT("★",TRUNC(SUMPRODUCT($D6:$F6,{0.5,0.3,0.2}),0))&amp;(REPT("☆",5-TRUNC(SUMPRODUCT($D6:$F6,{0.5,0.3,0.2}),0)))</f>
        <v>★★☆☆☆</v>
      </c>
      <c r="H6" s="1" t="s">
        <v>27</v>
      </c>
      <c r="I6" s="6" cm="1">
        <f t="array" ref="I6">fn포인트(E6,F6)</f>
        <v>300</v>
      </c>
      <c r="J6" s="7" t="s">
        <v>41</v>
      </c>
    </row>
    <row r="7" spans="1:15" x14ac:dyDescent="0.6">
      <c r="A7" s="1" t="s">
        <v>42</v>
      </c>
      <c r="B7" s="1" t="s">
        <v>43</v>
      </c>
      <c r="C7" s="1" t="str">
        <f t="shared" si="0"/>
        <v>천애향소과</v>
      </c>
      <c r="D7" s="1">
        <v>1</v>
      </c>
      <c r="E7" s="1">
        <v>2</v>
      </c>
      <c r="F7" s="1">
        <v>4</v>
      </c>
      <c r="G7" s="1" t="str">
        <f>REPT("★",TRUNC(SUMPRODUCT($D7:$F7,{0.5,0.3,0.2}),0))&amp;(REPT("☆",5-TRUNC(SUMPRODUCT($D7:$F7,{0.5,0.3,0.2}),0)))</f>
        <v>★☆☆☆☆</v>
      </c>
      <c r="H7" s="1" t="s">
        <v>19</v>
      </c>
      <c r="I7" s="6" cm="1">
        <f t="array" ref="I7">fn포인트(E7,F7)</f>
        <v>600</v>
      </c>
      <c r="J7" s="7" t="s">
        <v>28</v>
      </c>
      <c r="L7" t="s">
        <v>1</v>
      </c>
    </row>
    <row r="8" spans="1:15" x14ac:dyDescent="0.6">
      <c r="A8" s="1" t="s">
        <v>44</v>
      </c>
      <c r="B8" s="1" t="s">
        <v>26</v>
      </c>
      <c r="C8" s="1" t="str">
        <f t="shared" si="0"/>
        <v>레드향대과</v>
      </c>
      <c r="D8" s="1">
        <v>4</v>
      </c>
      <c r="E8" s="1">
        <v>2</v>
      </c>
      <c r="F8" s="1">
        <v>4</v>
      </c>
      <c r="G8" s="1" t="str">
        <f>REPT("★",TRUNC(SUMPRODUCT($D8:$F8,{0.5,0.3,0.2}),0))&amp;(REPT("☆",5-TRUNC(SUMPRODUCT($D8:$F8,{0.5,0.3,0.2}),0)))</f>
        <v>★★★☆☆</v>
      </c>
      <c r="H8" s="1" t="s">
        <v>27</v>
      </c>
      <c r="I8" s="6" cm="1">
        <f t="array" ref="I8">fn포인트(E8,F8)</f>
        <v>600</v>
      </c>
      <c r="J8" s="7" t="s">
        <v>72</v>
      </c>
      <c r="L8" s="28" t="s">
        <v>6</v>
      </c>
      <c r="M8" s="28"/>
      <c r="N8" s="3" t="s">
        <v>166</v>
      </c>
    </row>
    <row r="9" spans="1:15" x14ac:dyDescent="0.6">
      <c r="A9" s="1" t="s">
        <v>45</v>
      </c>
      <c r="B9" s="1" t="s">
        <v>40</v>
      </c>
      <c r="C9" s="1" t="str">
        <f t="shared" si="0"/>
        <v>감귤소과</v>
      </c>
      <c r="D9" s="1">
        <v>2</v>
      </c>
      <c r="E9" s="1">
        <v>3</v>
      </c>
      <c r="F9" s="1">
        <v>5</v>
      </c>
      <c r="G9" s="1" t="str">
        <f>REPT("★",TRUNC(SUMPRODUCT($D9:$F9,{0.5,0.3,0.2}),0))&amp;(REPT("☆",5-TRUNC(SUMPRODUCT($D9:$F9,{0.5,0.3,0.2}),0)))</f>
        <v>★★☆☆☆</v>
      </c>
      <c r="H9" s="1" t="s">
        <v>19</v>
      </c>
      <c r="I9" s="6" cm="1">
        <f t="array" ref="I9">fn포인트(E9,F9)</f>
        <v>800</v>
      </c>
      <c r="J9" s="7" t="s">
        <v>73</v>
      </c>
      <c r="L9" s="4">
        <v>0</v>
      </c>
      <c r="M9" s="5">
        <v>1</v>
      </c>
      <c r="N9" s="1" t="e" cm="1" vm="1">
        <f t="array" aca="1" ref="N9" ca="1">IF((RIGHT($B$3:$B$29,1)="M")+(RIGHT($B$3:$B$29,1)="L"),FREQUENCY($D$3:$D$29,$M$9:$M$11))</f>
        <v>#VALUE!</v>
      </c>
    </row>
    <row r="10" spans="1:15" x14ac:dyDescent="0.6">
      <c r="A10" s="1" t="s">
        <v>46</v>
      </c>
      <c r="B10" s="1" t="s">
        <v>43</v>
      </c>
      <c r="C10" s="1" t="str">
        <f t="shared" si="0"/>
        <v>천애향소과</v>
      </c>
      <c r="D10" s="1">
        <v>4</v>
      </c>
      <c r="E10" s="1">
        <v>4</v>
      </c>
      <c r="F10" s="1">
        <v>3</v>
      </c>
      <c r="G10" s="1" t="str">
        <f>REPT("★",TRUNC(SUMPRODUCT($D10:$F10,{0.5,0.3,0.2}),0))&amp;(REPT("☆",5-TRUNC(SUMPRODUCT($D10:$F10,{0.5,0.3,0.2}),0)))</f>
        <v>★★★☆☆</v>
      </c>
      <c r="H10" s="1" t="s">
        <v>27</v>
      </c>
      <c r="I10" s="6" cm="1">
        <f t="array" ref="I10">fn포인트(E10,F10)</f>
        <v>600</v>
      </c>
      <c r="J10" s="7" t="s">
        <v>74</v>
      </c>
      <c r="L10" s="4">
        <v>1</v>
      </c>
      <c r="M10" s="5">
        <v>2</v>
      </c>
      <c r="N10" s="1"/>
    </row>
    <row r="11" spans="1:15" x14ac:dyDescent="0.6">
      <c r="A11" s="1" t="s">
        <v>47</v>
      </c>
      <c r="B11" s="1" t="s">
        <v>48</v>
      </c>
      <c r="C11" s="1" t="str">
        <f t="shared" si="0"/>
        <v>천애향대과</v>
      </c>
      <c r="D11" s="1">
        <v>5</v>
      </c>
      <c r="E11" s="1">
        <v>3</v>
      </c>
      <c r="F11" s="1">
        <v>4</v>
      </c>
      <c r="G11" s="1" t="str">
        <f>REPT("★",TRUNC(SUMPRODUCT($D11:$F11,{0.5,0.3,0.2}),0))&amp;(REPT("☆",5-TRUNC(SUMPRODUCT($D11:$F11,{0.5,0.3,0.2}),0)))</f>
        <v>★★★★☆</v>
      </c>
      <c r="H11" s="1" t="s">
        <v>19</v>
      </c>
      <c r="I11" s="6" cm="1">
        <f t="array" ref="I11">fn포인트(E11,F11)</f>
        <v>600</v>
      </c>
      <c r="J11" s="7" t="s">
        <v>28</v>
      </c>
      <c r="L11" s="4">
        <v>2</v>
      </c>
      <c r="M11" s="5">
        <v>3</v>
      </c>
      <c r="N11" s="1"/>
    </row>
    <row r="12" spans="1:15" x14ac:dyDescent="0.6">
      <c r="A12" s="1" t="s">
        <v>49</v>
      </c>
      <c r="B12" s="1" t="s">
        <v>48</v>
      </c>
      <c r="C12" s="1" t="str">
        <f t="shared" si="0"/>
        <v>천애향대과</v>
      </c>
      <c r="D12" s="1">
        <v>2</v>
      </c>
      <c r="E12" s="1">
        <v>3</v>
      </c>
      <c r="F12" s="1">
        <v>4</v>
      </c>
      <c r="G12" s="1" t="str">
        <f>REPT("★",TRUNC(SUMPRODUCT($D12:$F12,{0.5,0.3,0.2}),0))&amp;(REPT("☆",5-TRUNC(SUMPRODUCT($D12:$F12,{0.5,0.3,0.2}),0)))</f>
        <v>★★☆☆☆</v>
      </c>
      <c r="H12" s="1" t="s">
        <v>27</v>
      </c>
      <c r="I12" s="6" cm="1">
        <f t="array" ref="I12">fn포인트(E12,F12)</f>
        <v>600</v>
      </c>
      <c r="J12" s="7" t="s">
        <v>72</v>
      </c>
      <c r="L12" s="4">
        <v>3</v>
      </c>
      <c r="M12" s="5"/>
      <c r="N12" s="1"/>
    </row>
    <row r="13" spans="1:15" x14ac:dyDescent="0.6">
      <c r="A13" s="1" t="s">
        <v>50</v>
      </c>
      <c r="B13" s="1" t="s">
        <v>48</v>
      </c>
      <c r="C13" s="1" t="str">
        <f t="shared" si="0"/>
        <v>천애향대과</v>
      </c>
      <c r="D13" s="1">
        <v>1</v>
      </c>
      <c r="E13" s="1">
        <v>5</v>
      </c>
      <c r="F13" s="1">
        <v>4</v>
      </c>
      <c r="G13" s="1" t="str">
        <f>REPT("★",TRUNC(SUMPRODUCT($D13:$F13,{0.5,0.3,0.2}),0))&amp;(REPT("☆",5-TRUNC(SUMPRODUCT($D13:$F13,{0.5,0.3,0.2}),0)))</f>
        <v>★★☆☆☆</v>
      </c>
      <c r="H13" s="1" t="s">
        <v>19</v>
      </c>
      <c r="I13" s="6" cm="1">
        <f t="array" ref="I13">fn포인트(E13,F13)</f>
        <v>800</v>
      </c>
      <c r="J13" s="7" t="s">
        <v>41</v>
      </c>
    </row>
    <row r="14" spans="1:15" x14ac:dyDescent="0.6">
      <c r="A14" s="1" t="s">
        <v>51</v>
      </c>
      <c r="B14" s="1" t="s">
        <v>52</v>
      </c>
      <c r="C14" s="1" t="str">
        <f t="shared" si="0"/>
        <v>레드향소과</v>
      </c>
      <c r="D14" s="1">
        <v>5</v>
      </c>
      <c r="E14" s="1">
        <v>5</v>
      </c>
      <c r="F14" s="1">
        <v>5</v>
      </c>
      <c r="G14" s="1" t="str">
        <f>REPT("★",TRUNC(SUMPRODUCT($D14:$F14,{0.5,0.3,0.2}),0))&amp;(REPT("☆",5-TRUNC(SUMPRODUCT($D14:$F14,{0.5,0.3,0.2}),0)))</f>
        <v>★★★★★</v>
      </c>
      <c r="H14" s="1" t="s">
        <v>27</v>
      </c>
      <c r="I14" s="6" cm="1">
        <f t="array" ref="I14">fn포인트(E14,F14)</f>
        <v>1000</v>
      </c>
      <c r="J14" s="1" t="s">
        <v>28</v>
      </c>
      <c r="L14" t="s">
        <v>2</v>
      </c>
    </row>
    <row r="15" spans="1:15" x14ac:dyDescent="0.6">
      <c r="A15" s="1" t="s">
        <v>53</v>
      </c>
      <c r="B15" s="1" t="s">
        <v>54</v>
      </c>
      <c r="C15" s="1" t="str">
        <f t="shared" si="0"/>
        <v>감귤중과</v>
      </c>
      <c r="D15" s="1">
        <v>2</v>
      </c>
      <c r="E15" s="1">
        <v>3</v>
      </c>
      <c r="F15" s="1">
        <v>2</v>
      </c>
      <c r="G15" s="1" t="str">
        <f>REPT("★",TRUNC(SUMPRODUCT($D15:$F15,{0.5,0.3,0.2}),0))&amp;(REPT("☆",5-TRUNC(SUMPRODUCT($D15:$F15,{0.5,0.3,0.2}),0)))</f>
        <v>★★☆☆☆</v>
      </c>
      <c r="H15" s="1" t="s">
        <v>19</v>
      </c>
      <c r="I15" s="6" cm="1">
        <f t="array" ref="I15">fn포인트(E15,F15)</f>
        <v>300</v>
      </c>
      <c r="J15" s="1" t="s">
        <v>72</v>
      </c>
      <c r="L15" s="1" t="s">
        <v>10</v>
      </c>
      <c r="M15" s="3" t="s">
        <v>55</v>
      </c>
      <c r="N15" s="3" t="s">
        <v>56</v>
      </c>
    </row>
    <row r="16" spans="1:15" x14ac:dyDescent="0.6">
      <c r="A16" s="1" t="s">
        <v>57</v>
      </c>
      <c r="B16" s="1" t="s">
        <v>48</v>
      </c>
      <c r="C16" s="1" t="str">
        <f t="shared" si="0"/>
        <v>천애향대과</v>
      </c>
      <c r="D16" s="1">
        <v>4</v>
      </c>
      <c r="E16" s="1">
        <v>2</v>
      </c>
      <c r="F16" s="1">
        <v>1</v>
      </c>
      <c r="G16" s="1" t="str">
        <f>REPT("★",TRUNC(SUMPRODUCT($D16:$F16,{0.5,0.3,0.2}),0))&amp;(REPT("☆",5-TRUNC(SUMPRODUCT($D16:$F16,{0.5,0.3,0.2}),0)))</f>
        <v>★★☆☆☆</v>
      </c>
      <c r="H16" s="1" t="s">
        <v>27</v>
      </c>
      <c r="I16" s="6" cm="1">
        <f t="array" ref="I16">fn포인트(E16,F16)</f>
        <v>300</v>
      </c>
      <c r="J16" s="1" t="s">
        <v>73</v>
      </c>
      <c r="L16" s="1" t="s">
        <v>19</v>
      </c>
      <c r="M16" s="1" t="str">
        <f t="array" ref="M16">_xlfn.CONCAT(SUM(IF(($H$3:$H$29=$L16)*(LEFT($J$3:$J$29,2)=M$15),1)),"/",COUNTA($A$3:$A$29))</f>
        <v>6/27</v>
      </c>
      <c r="N16" s="1" t="str">
        <f t="array" ref="N16">_xlfn.CONCAT(SUM(IF(($H$3:$H$29=$L16)*(LEFT($J$3:$J$29,2)=N$15),1)),"/",COUNTA($A$3:$A$29))</f>
        <v>6/27</v>
      </c>
    </row>
    <row r="17" spans="1:14" x14ac:dyDescent="0.6">
      <c r="A17" s="1" t="s">
        <v>58</v>
      </c>
      <c r="B17" s="1" t="s">
        <v>43</v>
      </c>
      <c r="C17" s="1" t="str">
        <f t="shared" si="0"/>
        <v>천애향소과</v>
      </c>
      <c r="D17" s="1">
        <v>3</v>
      </c>
      <c r="E17" s="1">
        <v>1</v>
      </c>
      <c r="F17" s="1">
        <v>1</v>
      </c>
      <c r="G17" s="1" t="str">
        <f>REPT("★",TRUNC(SUMPRODUCT($D17:$F17,{0.5,0.3,0.2}),0))&amp;(REPT("☆",5-TRUNC(SUMPRODUCT($D17:$F17,{0.5,0.3,0.2}),0)))</f>
        <v>★★☆☆☆</v>
      </c>
      <c r="H17" s="1" t="s">
        <v>19</v>
      </c>
      <c r="I17" s="6" cm="1">
        <f t="array" ref="I17">fn포인트(E17,F17)</f>
        <v>0</v>
      </c>
      <c r="J17" s="1" t="s">
        <v>28</v>
      </c>
      <c r="L17" s="1" t="s">
        <v>27</v>
      </c>
      <c r="M17" s="1" t="str">
        <f t="array" ref="M17">_xlfn.CONCAT(SUM(IF(($H$3:$H$29=$L17)*(LEFT($J$3:$J$29,2)=M$15),1)),"/",COUNTA($A$3:$A$29))</f>
        <v>7/27</v>
      </c>
      <c r="N17" s="1" t="str">
        <f t="array" ref="N17">_xlfn.CONCAT(SUM(IF(($H$3:$H$29=$L17)*(LEFT($J$3:$J$29,2)=N$15),1)),"/",COUNTA($A$3:$A$29))</f>
        <v>8/27</v>
      </c>
    </row>
    <row r="18" spans="1:14" x14ac:dyDescent="0.6">
      <c r="A18" s="1" t="s">
        <v>59</v>
      </c>
      <c r="B18" s="1" t="s">
        <v>40</v>
      </c>
      <c r="C18" s="1" t="str">
        <f t="shared" si="0"/>
        <v>감귤소과</v>
      </c>
      <c r="D18" s="1">
        <v>2</v>
      </c>
      <c r="E18" s="1">
        <v>4</v>
      </c>
      <c r="F18" s="1">
        <v>2</v>
      </c>
      <c r="G18" s="1" t="str">
        <f>REPT("★",TRUNC(SUMPRODUCT($D18:$F18,{0.5,0.3,0.2}),0))&amp;(REPT("☆",5-TRUNC(SUMPRODUCT($D18:$F18,{0.5,0.3,0.2}),0)))</f>
        <v>★★☆☆☆</v>
      </c>
      <c r="H18" s="1" t="s">
        <v>27</v>
      </c>
      <c r="I18" s="6" cm="1">
        <f t="array" ref="I18">fn포인트(E18,F18)</f>
        <v>600</v>
      </c>
      <c r="J18" s="1" t="s">
        <v>72</v>
      </c>
    </row>
    <row r="19" spans="1:14" x14ac:dyDescent="0.6">
      <c r="A19" s="1" t="s">
        <v>60</v>
      </c>
      <c r="B19" s="1" t="s">
        <v>43</v>
      </c>
      <c r="C19" s="1" t="str">
        <f t="shared" si="0"/>
        <v>천애향소과</v>
      </c>
      <c r="D19" s="1">
        <v>3</v>
      </c>
      <c r="E19" s="1">
        <v>5</v>
      </c>
      <c r="F19" s="1">
        <v>5</v>
      </c>
      <c r="G19" s="1" t="str">
        <f>REPT("★",TRUNC(SUMPRODUCT($D19:$F19,{0.5,0.3,0.2}),0))&amp;(REPT("☆",5-TRUNC(SUMPRODUCT($D19:$F19,{0.5,0.3,0.2}),0)))</f>
        <v>★★★★☆</v>
      </c>
      <c r="H19" s="1" t="s">
        <v>27</v>
      </c>
      <c r="I19" s="6" cm="1">
        <f t="array" ref="I19">fn포인트(E19,F19)</f>
        <v>1000</v>
      </c>
      <c r="J19" s="1" t="s">
        <v>41</v>
      </c>
    </row>
    <row r="20" spans="1:14" x14ac:dyDescent="0.6">
      <c r="A20" s="1" t="s">
        <v>61</v>
      </c>
      <c r="B20" s="1" t="s">
        <v>43</v>
      </c>
      <c r="C20" s="1" t="str">
        <f t="shared" si="0"/>
        <v>천애향소과</v>
      </c>
      <c r="D20" s="1">
        <v>1</v>
      </c>
      <c r="E20" s="1">
        <v>1</v>
      </c>
      <c r="F20" s="1">
        <v>3</v>
      </c>
      <c r="G20" s="1" t="str">
        <f>REPT("★",TRUNC(SUMPRODUCT($D20:$F20,{0.5,0.3,0.2}),0))&amp;(REPT("☆",5-TRUNC(SUMPRODUCT($D20:$F20,{0.5,0.3,0.2}),0)))</f>
        <v>★☆☆☆☆</v>
      </c>
      <c r="H20" s="1" t="s">
        <v>19</v>
      </c>
      <c r="I20" s="6" cm="1">
        <f t="array" ref="I20">fn포인트(E20,F20)</f>
        <v>300</v>
      </c>
      <c r="J20" s="1" t="s">
        <v>28</v>
      </c>
    </row>
    <row r="21" spans="1:14" x14ac:dyDescent="0.6">
      <c r="A21" s="1" t="s">
        <v>62</v>
      </c>
      <c r="B21" s="1" t="s">
        <v>48</v>
      </c>
      <c r="C21" s="1" t="str">
        <f t="shared" si="0"/>
        <v>천애향대과</v>
      </c>
      <c r="D21" s="1">
        <v>4</v>
      </c>
      <c r="E21" s="1">
        <v>4</v>
      </c>
      <c r="F21" s="1">
        <v>4</v>
      </c>
      <c r="G21" s="1" t="str">
        <f>REPT("★",TRUNC(SUMPRODUCT($D21:$F21,{0.5,0.3,0.2}),0))&amp;(REPT("☆",5-TRUNC(SUMPRODUCT($D21:$F21,{0.5,0.3,0.2}),0)))</f>
        <v>★★★★☆</v>
      </c>
      <c r="H21" s="1" t="s">
        <v>27</v>
      </c>
      <c r="I21" s="6" cm="1">
        <f t="array" ref="I21">fn포인트(E21,F21)</f>
        <v>800</v>
      </c>
      <c r="J21" s="1" t="s">
        <v>72</v>
      </c>
    </row>
    <row r="22" spans="1:14" x14ac:dyDescent="0.6">
      <c r="A22" s="1" t="s">
        <v>63</v>
      </c>
      <c r="B22" s="1" t="s">
        <v>54</v>
      </c>
      <c r="C22" s="1" t="str">
        <f t="shared" si="0"/>
        <v>감귤중과</v>
      </c>
      <c r="D22" s="1">
        <v>3</v>
      </c>
      <c r="E22" s="1">
        <v>5</v>
      </c>
      <c r="F22" s="1">
        <v>1</v>
      </c>
      <c r="G22" s="1" t="str">
        <f>REPT("★",TRUNC(SUMPRODUCT($D22:$F22,{0.5,0.3,0.2}),0))&amp;(REPT("☆",5-TRUNC(SUMPRODUCT($D22:$F22,{0.5,0.3,0.2}),0)))</f>
        <v>★★★☆☆</v>
      </c>
      <c r="H22" s="1" t="s">
        <v>19</v>
      </c>
      <c r="I22" s="6" cm="1">
        <f t="array" ref="I22">fn포인트(E22,F22)</f>
        <v>600</v>
      </c>
      <c r="J22" s="1" t="s">
        <v>73</v>
      </c>
    </row>
    <row r="23" spans="1:14" x14ac:dyDescent="0.6">
      <c r="A23" s="1" t="s">
        <v>64</v>
      </c>
      <c r="B23" s="1" t="s">
        <v>65</v>
      </c>
      <c r="C23" s="1" t="str">
        <f t="shared" si="0"/>
        <v>감귤대과</v>
      </c>
      <c r="D23" s="1">
        <v>1</v>
      </c>
      <c r="E23" s="1">
        <v>5</v>
      </c>
      <c r="F23" s="1">
        <v>4</v>
      </c>
      <c r="G23" s="1" t="str">
        <f>REPT("★",TRUNC(SUMPRODUCT($D23:$F23,{0.5,0.3,0.2}),0))&amp;(REPT("☆",5-TRUNC(SUMPRODUCT($D23:$F23,{0.5,0.3,0.2}),0)))</f>
        <v>★★☆☆☆</v>
      </c>
      <c r="H23" s="1" t="s">
        <v>27</v>
      </c>
      <c r="I23" s="6" cm="1">
        <f t="array" ref="I23">fn포인트(E23,F23)</f>
        <v>800</v>
      </c>
      <c r="J23" s="1" t="s">
        <v>28</v>
      </c>
    </row>
    <row r="24" spans="1:14" x14ac:dyDescent="0.6">
      <c r="A24" s="1" t="s">
        <v>66</v>
      </c>
      <c r="B24" s="1" t="s">
        <v>26</v>
      </c>
      <c r="C24" s="1" t="str">
        <f t="shared" si="0"/>
        <v>레드향대과</v>
      </c>
      <c r="D24" s="1">
        <v>5</v>
      </c>
      <c r="E24" s="1">
        <v>3</v>
      </c>
      <c r="F24" s="1">
        <v>4</v>
      </c>
      <c r="G24" s="1" t="str">
        <f>REPT("★",TRUNC(SUMPRODUCT($D24:$F24,{0.5,0.3,0.2}),0))&amp;(REPT("☆",5-TRUNC(SUMPRODUCT($D24:$F24,{0.5,0.3,0.2}),0)))</f>
        <v>★★★★☆</v>
      </c>
      <c r="H24" s="1" t="s">
        <v>19</v>
      </c>
      <c r="I24" s="6" cm="1">
        <f t="array" ref="I24">fn포인트(E24,F24)</f>
        <v>600</v>
      </c>
      <c r="J24" s="1" t="s">
        <v>72</v>
      </c>
    </row>
    <row r="25" spans="1:14" x14ac:dyDescent="0.6">
      <c r="A25" s="1" t="s">
        <v>67</v>
      </c>
      <c r="B25" s="1" t="s">
        <v>40</v>
      </c>
      <c r="C25" s="1" t="str">
        <f t="shared" si="0"/>
        <v>감귤소과</v>
      </c>
      <c r="D25" s="1">
        <v>3</v>
      </c>
      <c r="E25" s="1">
        <v>5</v>
      </c>
      <c r="F25" s="1">
        <v>3</v>
      </c>
      <c r="G25" s="1" t="str">
        <f>REPT("★",TRUNC(SUMPRODUCT($D25:$F25,{0.5,0.3,0.2}),0))&amp;(REPT("☆",5-TRUNC(SUMPRODUCT($D25:$F25,{0.5,0.3,0.2}),0)))</f>
        <v>★★★☆☆</v>
      </c>
      <c r="H25" s="1" t="s">
        <v>27</v>
      </c>
      <c r="I25" s="6" cm="1">
        <f t="array" ref="I25">fn포인트(E25,F25)</f>
        <v>800</v>
      </c>
      <c r="J25" s="1" t="s">
        <v>41</v>
      </c>
    </row>
    <row r="26" spans="1:14" x14ac:dyDescent="0.6">
      <c r="A26" s="1" t="s">
        <v>68</v>
      </c>
      <c r="B26" s="1" t="s">
        <v>65</v>
      </c>
      <c r="C26" s="1" t="str">
        <f t="shared" si="0"/>
        <v>감귤대과</v>
      </c>
      <c r="D26" s="1">
        <v>4</v>
      </c>
      <c r="E26" s="1">
        <v>1</v>
      </c>
      <c r="F26" s="1">
        <v>2</v>
      </c>
      <c r="G26" s="1" t="str">
        <f>REPT("★",TRUNC(SUMPRODUCT($D26:$F26,{0.5,0.3,0.2}),0))&amp;(REPT("☆",5-TRUNC(SUMPRODUCT($D26:$F26,{0.5,0.3,0.2}),0)))</f>
        <v>★★☆☆☆</v>
      </c>
      <c r="H26" s="1" t="s">
        <v>27</v>
      </c>
      <c r="I26" s="6" cm="1">
        <f t="array" ref="I26">fn포인트(E26,F26)</f>
        <v>300</v>
      </c>
      <c r="J26" s="1" t="s">
        <v>28</v>
      </c>
    </row>
    <row r="27" spans="1:14" x14ac:dyDescent="0.6">
      <c r="A27" s="1" t="s">
        <v>69</v>
      </c>
      <c r="B27" s="1" t="s">
        <v>52</v>
      </c>
      <c r="C27" s="1" t="str">
        <f t="shared" si="0"/>
        <v>레드향소과</v>
      </c>
      <c r="D27" s="1">
        <v>4</v>
      </c>
      <c r="E27" s="1">
        <v>4</v>
      </c>
      <c r="F27" s="1">
        <v>4</v>
      </c>
      <c r="G27" s="1" t="str">
        <f>REPT("★",TRUNC(SUMPRODUCT($D27:$F27,{0.5,0.3,0.2}),0))&amp;(REPT("☆",5-TRUNC(SUMPRODUCT($D27:$F27,{0.5,0.3,0.2}),0)))</f>
        <v>★★★★☆</v>
      </c>
      <c r="H27" s="1" t="s">
        <v>19</v>
      </c>
      <c r="I27" s="6" cm="1">
        <f t="array" ref="I27">fn포인트(E27,F27)</f>
        <v>800</v>
      </c>
      <c r="J27" s="1" t="s">
        <v>72</v>
      </c>
    </row>
    <row r="28" spans="1:14" x14ac:dyDescent="0.6">
      <c r="A28" s="1" t="s">
        <v>70</v>
      </c>
      <c r="B28" s="1" t="s">
        <v>48</v>
      </c>
      <c r="C28" s="1" t="str">
        <f t="shared" si="0"/>
        <v>천애향대과</v>
      </c>
      <c r="D28" s="1">
        <v>3</v>
      </c>
      <c r="E28" s="1">
        <v>1</v>
      </c>
      <c r="F28" s="1">
        <v>3</v>
      </c>
      <c r="G28" s="1" t="str">
        <f>REPT("★",TRUNC(SUMPRODUCT($D28:$F28,{0.5,0.3,0.2}),0))&amp;(REPT("☆",5-TRUNC(SUMPRODUCT($D28:$F28,{0.5,0.3,0.2}),0)))</f>
        <v>★★☆☆☆</v>
      </c>
      <c r="H28" s="1" t="s">
        <v>27</v>
      </c>
      <c r="I28" s="6" cm="1">
        <f t="array" ref="I28">fn포인트(E28,F28)</f>
        <v>300</v>
      </c>
      <c r="J28" s="1" t="s">
        <v>73</v>
      </c>
    </row>
    <row r="29" spans="1:14" x14ac:dyDescent="0.6">
      <c r="A29" s="1" t="s">
        <v>71</v>
      </c>
      <c r="B29" s="1" t="s">
        <v>54</v>
      </c>
      <c r="C29" s="1" t="str">
        <f t="shared" si="0"/>
        <v>감귤중과</v>
      </c>
      <c r="D29" s="1">
        <v>5</v>
      </c>
      <c r="E29" s="1">
        <v>4</v>
      </c>
      <c r="F29" s="1">
        <v>5</v>
      </c>
      <c r="G29" s="1" t="str">
        <f>REPT("★",TRUNC(SUMPRODUCT($D29:$F29,{0.5,0.3,0.2}),0))&amp;(REPT("☆",5-TRUNC(SUMPRODUCT($D29:$F29,{0.5,0.3,0.2}),0)))</f>
        <v>★★★★☆</v>
      </c>
      <c r="H29" s="1" t="s">
        <v>27</v>
      </c>
      <c r="I29" s="6" cm="1">
        <f t="array" ref="I29">fn포인트(E29,F29)</f>
        <v>800</v>
      </c>
      <c r="J29" s="1" t="s">
        <v>28</v>
      </c>
    </row>
    <row r="30" spans="1:14" x14ac:dyDescent="0.6">
      <c r="I30" s="6"/>
    </row>
  </sheetData>
  <mergeCells count="1">
    <mergeCell ref="L8:M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E35DF-71FD-41F9-BAF1-7DDD143336A9}">
  <dimension ref="A1:D17"/>
  <sheetViews>
    <sheetView tabSelected="1" workbookViewId="0">
      <selection activeCell="A3" sqref="A3:D17"/>
    </sheetView>
  </sheetViews>
  <sheetFormatPr defaultRowHeight="16.899999999999999" x14ac:dyDescent="0.6"/>
  <cols>
    <col min="1" max="1" width="10.0625" bestFit="1" customWidth="1"/>
    <col min="2" max="2" width="10.4375" bestFit="1" customWidth="1"/>
    <col min="3" max="4" width="9.0625" bestFit="1" customWidth="1"/>
  </cols>
  <sheetData>
    <row r="1" spans="1:4" x14ac:dyDescent="0.6">
      <c r="A1" s="29" t="s">
        <v>179</v>
      </c>
    </row>
    <row r="3" spans="1:4" x14ac:dyDescent="0.6">
      <c r="A3" t="s">
        <v>174</v>
      </c>
      <c r="B3" t="s">
        <v>177</v>
      </c>
      <c r="C3" t="s">
        <v>178</v>
      </c>
      <c r="D3" t="s">
        <v>173</v>
      </c>
    </row>
    <row r="4" spans="1:4" x14ac:dyDescent="0.6">
      <c r="A4" t="s">
        <v>89</v>
      </c>
      <c r="B4">
        <v>3</v>
      </c>
      <c r="C4">
        <v>0</v>
      </c>
      <c r="D4" t="s">
        <v>168</v>
      </c>
    </row>
    <row r="5" spans="1:4" x14ac:dyDescent="0.6">
      <c r="A5" t="s">
        <v>88</v>
      </c>
      <c r="B5">
        <v>5</v>
      </c>
      <c r="C5">
        <v>800</v>
      </c>
      <c r="D5" t="s">
        <v>168</v>
      </c>
    </row>
    <row r="6" spans="1:4" x14ac:dyDescent="0.6">
      <c r="A6" t="s">
        <v>88</v>
      </c>
      <c r="B6">
        <v>1</v>
      </c>
      <c r="C6">
        <v>300</v>
      </c>
      <c r="D6" t="s">
        <v>168</v>
      </c>
    </row>
    <row r="7" spans="1:4" x14ac:dyDescent="0.6">
      <c r="A7" t="s">
        <v>88</v>
      </c>
      <c r="B7">
        <v>4</v>
      </c>
      <c r="C7">
        <v>300</v>
      </c>
      <c r="D7" t="s">
        <v>168</v>
      </c>
    </row>
    <row r="8" spans="1:4" x14ac:dyDescent="0.6">
      <c r="A8" t="s">
        <v>83</v>
      </c>
      <c r="B8">
        <v>5</v>
      </c>
      <c r="C8">
        <v>600</v>
      </c>
      <c r="D8" t="s">
        <v>168</v>
      </c>
    </row>
    <row r="9" spans="1:4" x14ac:dyDescent="0.6">
      <c r="A9" t="s">
        <v>83</v>
      </c>
      <c r="B9">
        <v>1</v>
      </c>
      <c r="C9">
        <v>600</v>
      </c>
      <c r="D9" t="s">
        <v>168</v>
      </c>
    </row>
    <row r="10" spans="1:4" x14ac:dyDescent="0.6">
      <c r="A10" t="s">
        <v>86</v>
      </c>
      <c r="B10">
        <v>5</v>
      </c>
      <c r="C10">
        <v>600</v>
      </c>
      <c r="D10" t="s">
        <v>168</v>
      </c>
    </row>
    <row r="11" spans="1:4" x14ac:dyDescent="0.6">
      <c r="A11" t="s">
        <v>85</v>
      </c>
      <c r="B11">
        <v>3</v>
      </c>
      <c r="C11">
        <v>300</v>
      </c>
      <c r="D11" t="s">
        <v>168</v>
      </c>
    </row>
    <row r="12" spans="1:4" x14ac:dyDescent="0.6">
      <c r="A12" t="s">
        <v>85</v>
      </c>
      <c r="B12">
        <v>4</v>
      </c>
      <c r="C12">
        <v>300</v>
      </c>
      <c r="D12" t="s">
        <v>168</v>
      </c>
    </row>
    <row r="13" spans="1:4" x14ac:dyDescent="0.6">
      <c r="A13" t="s">
        <v>85</v>
      </c>
      <c r="B13">
        <v>1</v>
      </c>
      <c r="C13">
        <v>800</v>
      </c>
      <c r="D13" t="s">
        <v>168</v>
      </c>
    </row>
    <row r="14" spans="1:4" x14ac:dyDescent="0.6">
      <c r="A14" t="s">
        <v>85</v>
      </c>
      <c r="B14">
        <v>4</v>
      </c>
      <c r="C14">
        <v>600</v>
      </c>
      <c r="D14" t="s">
        <v>168</v>
      </c>
    </row>
    <row r="15" spans="1:4" x14ac:dyDescent="0.6">
      <c r="A15" t="s">
        <v>81</v>
      </c>
      <c r="B15">
        <v>2</v>
      </c>
      <c r="C15">
        <v>800</v>
      </c>
      <c r="D15" t="s">
        <v>168</v>
      </c>
    </row>
    <row r="16" spans="1:4" x14ac:dyDescent="0.6">
      <c r="A16" t="s">
        <v>81</v>
      </c>
      <c r="B16">
        <v>5</v>
      </c>
      <c r="C16">
        <v>1000</v>
      </c>
      <c r="D16" t="s">
        <v>168</v>
      </c>
    </row>
    <row r="17" spans="1:4" x14ac:dyDescent="0.6">
      <c r="A17" t="s">
        <v>78</v>
      </c>
      <c r="B17">
        <v>3</v>
      </c>
      <c r="C17">
        <v>600</v>
      </c>
      <c r="D17" t="s">
        <v>168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17"/>
  <sheetViews>
    <sheetView workbookViewId="0">
      <selection activeCell="D9" sqref="D9"/>
    </sheetView>
  </sheetViews>
  <sheetFormatPr defaultRowHeight="16.899999999999999" x14ac:dyDescent="0.6"/>
  <cols>
    <col min="1" max="1" width="14.625" bestFit="1" customWidth="1"/>
    <col min="2" max="2" width="10.0625" bestFit="1" customWidth="1"/>
    <col min="3" max="3" width="14" bestFit="1" customWidth="1"/>
    <col min="4" max="4" width="12.0625" bestFit="1" customWidth="1"/>
  </cols>
  <sheetData>
    <row r="2" spans="1:4" x14ac:dyDescent="0.6">
      <c r="A2" s="26" t="s">
        <v>173</v>
      </c>
      <c r="B2" s="26" t="s">
        <v>174</v>
      </c>
      <c r="C2" t="s">
        <v>171</v>
      </c>
      <c r="D2" t="s">
        <v>172</v>
      </c>
    </row>
    <row r="3" spans="1:4" x14ac:dyDescent="0.6">
      <c r="A3" t="s">
        <v>168</v>
      </c>
      <c r="D3" s="27"/>
    </row>
    <row r="4" spans="1:4" x14ac:dyDescent="0.6">
      <c r="B4" t="s">
        <v>88</v>
      </c>
      <c r="C4">
        <v>10</v>
      </c>
      <c r="D4" s="27">
        <v>1400</v>
      </c>
    </row>
    <row r="5" spans="1:4" x14ac:dyDescent="0.6">
      <c r="B5" t="s">
        <v>83</v>
      </c>
      <c r="C5">
        <v>6</v>
      </c>
      <c r="D5" s="27">
        <v>1200</v>
      </c>
    </row>
    <row r="6" spans="1:4" x14ac:dyDescent="0.6">
      <c r="B6" t="s">
        <v>86</v>
      </c>
      <c r="C6">
        <v>5</v>
      </c>
      <c r="D6" s="27">
        <v>600</v>
      </c>
    </row>
    <row r="7" spans="1:4" x14ac:dyDescent="0.6">
      <c r="B7" t="s">
        <v>85</v>
      </c>
      <c r="C7">
        <v>12</v>
      </c>
      <c r="D7" s="27">
        <v>2000</v>
      </c>
    </row>
    <row r="8" spans="1:4" x14ac:dyDescent="0.6">
      <c r="B8" t="s">
        <v>81</v>
      </c>
      <c r="C8">
        <v>7</v>
      </c>
      <c r="D8" s="27">
        <v>1800</v>
      </c>
    </row>
    <row r="9" spans="1:4" x14ac:dyDescent="0.6">
      <c r="A9" t="s">
        <v>175</v>
      </c>
      <c r="C9">
        <v>40</v>
      </c>
      <c r="D9" s="27">
        <v>7000</v>
      </c>
    </row>
    <row r="10" spans="1:4" x14ac:dyDescent="0.6">
      <c r="A10" t="s">
        <v>169</v>
      </c>
      <c r="D10" s="27"/>
    </row>
    <row r="11" spans="1:4" x14ac:dyDescent="0.6">
      <c r="B11" t="s">
        <v>89</v>
      </c>
      <c r="C11">
        <v>4</v>
      </c>
      <c r="D11" s="27">
        <v>800</v>
      </c>
    </row>
    <row r="12" spans="1:4" x14ac:dyDescent="0.6">
      <c r="B12" t="s">
        <v>76</v>
      </c>
      <c r="C12">
        <v>13</v>
      </c>
      <c r="D12" s="27">
        <v>2300</v>
      </c>
    </row>
    <row r="13" spans="1:4" x14ac:dyDescent="0.6">
      <c r="B13" t="s">
        <v>85</v>
      </c>
      <c r="C13">
        <v>5</v>
      </c>
      <c r="D13" s="27">
        <v>1300</v>
      </c>
    </row>
    <row r="14" spans="1:4" x14ac:dyDescent="0.6">
      <c r="B14" t="s">
        <v>81</v>
      </c>
      <c r="C14">
        <v>9</v>
      </c>
      <c r="D14" s="27">
        <v>1900</v>
      </c>
    </row>
    <row r="15" spans="1:4" x14ac:dyDescent="0.6">
      <c r="B15" t="s">
        <v>82</v>
      </c>
      <c r="C15">
        <v>3</v>
      </c>
      <c r="D15" s="27">
        <v>800</v>
      </c>
    </row>
    <row r="16" spans="1:4" x14ac:dyDescent="0.6">
      <c r="A16" t="s">
        <v>176</v>
      </c>
      <c r="C16">
        <v>34</v>
      </c>
      <c r="D16" s="27">
        <v>7100</v>
      </c>
    </row>
    <row r="17" spans="1:4" x14ac:dyDescent="0.6">
      <c r="A17" t="s">
        <v>170</v>
      </c>
      <c r="C17">
        <v>74</v>
      </c>
      <c r="D17" s="27">
        <v>14100</v>
      </c>
    </row>
  </sheetData>
  <sortState xmlns:xlrd2="http://schemas.microsoft.com/office/spreadsheetml/2017/richdata2" ref="A2:D17">
    <sortCondition ref="B6"/>
  </sortSt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42B9-6FC1-4604-956D-5ADD7C726537}">
  <sheetPr codeName="Sheet9"/>
  <dimension ref="A1:G29"/>
  <sheetViews>
    <sheetView topLeftCell="A3" workbookViewId="0">
      <selection activeCell="C23" sqref="C23"/>
    </sheetView>
  </sheetViews>
  <sheetFormatPr defaultRowHeight="16.899999999999999" x14ac:dyDescent="0.6"/>
  <cols>
    <col min="1" max="1" width="9" bestFit="1" customWidth="1"/>
    <col min="2" max="2" width="11" bestFit="1" customWidth="1"/>
    <col min="3" max="3" width="8.75" customWidth="1"/>
    <col min="4" max="4" width="5" customWidth="1"/>
    <col min="5" max="5" width="8.875" customWidth="1"/>
    <col min="6" max="6" width="11" bestFit="1" customWidth="1"/>
    <col min="7" max="7" width="8.5" bestFit="1" customWidth="1"/>
  </cols>
  <sheetData>
    <row r="1" spans="1:7" x14ac:dyDescent="0.6">
      <c r="A1" t="s">
        <v>0</v>
      </c>
    </row>
    <row r="2" spans="1:7" x14ac:dyDescent="0.6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11</v>
      </c>
    </row>
    <row r="3" spans="1:7" x14ac:dyDescent="0.6">
      <c r="A3" s="1" t="s">
        <v>59</v>
      </c>
      <c r="B3" s="1" t="s">
        <v>78</v>
      </c>
      <c r="C3" s="1">
        <v>2</v>
      </c>
      <c r="D3" s="1">
        <v>4</v>
      </c>
      <c r="E3" s="1">
        <v>2</v>
      </c>
      <c r="F3" s="1" t="s">
        <v>77</v>
      </c>
      <c r="G3" s="23">
        <v>600</v>
      </c>
    </row>
    <row r="4" spans="1:7" x14ac:dyDescent="0.6">
      <c r="A4" s="1" t="s">
        <v>63</v>
      </c>
      <c r="B4" s="1" t="s">
        <v>78</v>
      </c>
      <c r="C4" s="1">
        <v>3</v>
      </c>
      <c r="D4" s="1">
        <v>5</v>
      </c>
      <c r="E4" s="1">
        <v>1</v>
      </c>
      <c r="F4" s="1" t="s">
        <v>79</v>
      </c>
      <c r="G4" s="23">
        <v>600</v>
      </c>
    </row>
    <row r="5" spans="1:7" x14ac:dyDescent="0.6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1" t="s">
        <v>77</v>
      </c>
      <c r="G5" s="23">
        <v>800</v>
      </c>
    </row>
    <row r="6" spans="1:7" x14ac:dyDescent="0.6">
      <c r="A6" s="1" t="s">
        <v>67</v>
      </c>
      <c r="B6" s="1" t="s">
        <v>81</v>
      </c>
      <c r="C6" s="1">
        <v>3</v>
      </c>
      <c r="D6" s="1">
        <v>5</v>
      </c>
      <c r="E6" s="1">
        <v>3</v>
      </c>
      <c r="F6" s="1" t="s">
        <v>79</v>
      </c>
      <c r="G6" s="23">
        <v>800</v>
      </c>
    </row>
    <row r="7" spans="1:7" x14ac:dyDescent="0.6">
      <c r="A7" s="1" t="s">
        <v>69</v>
      </c>
      <c r="B7" s="1" t="s">
        <v>81</v>
      </c>
      <c r="C7" s="1">
        <v>4</v>
      </c>
      <c r="D7" s="1">
        <v>4</v>
      </c>
      <c r="E7" s="1">
        <v>4</v>
      </c>
      <c r="F7" s="1" t="s">
        <v>80</v>
      </c>
      <c r="G7" s="23">
        <v>800</v>
      </c>
    </row>
    <row r="8" spans="1:7" x14ac:dyDescent="0.6">
      <c r="A8" s="1" t="s">
        <v>51</v>
      </c>
      <c r="B8" s="1" t="s">
        <v>81</v>
      </c>
      <c r="C8" s="1">
        <v>5</v>
      </c>
      <c r="D8" s="1">
        <v>5</v>
      </c>
      <c r="E8" s="1">
        <v>5</v>
      </c>
      <c r="F8" s="1" t="s">
        <v>87</v>
      </c>
      <c r="G8" s="23">
        <v>1000</v>
      </c>
    </row>
    <row r="9" spans="1:7" x14ac:dyDescent="0.6">
      <c r="A9" s="1" t="s">
        <v>39</v>
      </c>
      <c r="B9" s="1" t="s">
        <v>81</v>
      </c>
      <c r="C9" s="1">
        <v>2</v>
      </c>
      <c r="D9" s="1">
        <v>3</v>
      </c>
      <c r="E9" s="1">
        <v>1</v>
      </c>
      <c r="F9" s="1" t="s">
        <v>77</v>
      </c>
      <c r="G9" s="23">
        <v>300</v>
      </c>
    </row>
    <row r="10" spans="1:7" x14ac:dyDescent="0.6">
      <c r="A10" s="1" t="s">
        <v>50</v>
      </c>
      <c r="B10" s="1" t="s">
        <v>76</v>
      </c>
      <c r="C10" s="1">
        <v>1</v>
      </c>
      <c r="D10" s="1">
        <v>5</v>
      </c>
      <c r="E10" s="1">
        <v>4</v>
      </c>
      <c r="F10" s="1" t="s">
        <v>77</v>
      </c>
      <c r="G10" s="23">
        <v>800</v>
      </c>
    </row>
    <row r="11" spans="1:7" x14ac:dyDescent="0.6">
      <c r="A11" s="1" t="s">
        <v>33</v>
      </c>
      <c r="B11" s="1" t="s">
        <v>76</v>
      </c>
      <c r="C11" s="1">
        <v>3</v>
      </c>
      <c r="D11" s="1">
        <v>1</v>
      </c>
      <c r="E11" s="1">
        <v>3</v>
      </c>
      <c r="F11" s="1" t="s">
        <v>77</v>
      </c>
      <c r="G11" s="23">
        <v>300</v>
      </c>
    </row>
    <row r="12" spans="1:7" x14ac:dyDescent="0.6">
      <c r="A12" s="1" t="s">
        <v>44</v>
      </c>
      <c r="B12" s="1" t="s">
        <v>76</v>
      </c>
      <c r="C12" s="1">
        <v>4</v>
      </c>
      <c r="D12" s="1">
        <v>2</v>
      </c>
      <c r="E12" s="1">
        <v>4</v>
      </c>
      <c r="F12" s="1" t="s">
        <v>79</v>
      </c>
      <c r="G12" s="23">
        <v>600</v>
      </c>
    </row>
    <row r="13" spans="1:7" x14ac:dyDescent="0.6">
      <c r="A13" s="1" t="s">
        <v>66</v>
      </c>
      <c r="B13" s="1" t="s">
        <v>76</v>
      </c>
      <c r="C13" s="1">
        <v>5</v>
      </c>
      <c r="D13" s="1">
        <v>3</v>
      </c>
      <c r="E13" s="1">
        <v>4</v>
      </c>
      <c r="F13" s="1" t="s">
        <v>80</v>
      </c>
      <c r="G13" s="23">
        <v>600</v>
      </c>
    </row>
    <row r="14" spans="1:7" x14ac:dyDescent="0.6">
      <c r="A14" s="1" t="s">
        <v>47</v>
      </c>
      <c r="B14" s="1" t="s">
        <v>86</v>
      </c>
      <c r="C14" s="1">
        <v>5</v>
      </c>
      <c r="D14" s="1">
        <v>3</v>
      </c>
      <c r="E14" s="1">
        <v>4</v>
      </c>
      <c r="F14" s="1" t="s">
        <v>80</v>
      </c>
      <c r="G14" s="23">
        <v>600</v>
      </c>
    </row>
    <row r="15" spans="1:7" x14ac:dyDescent="0.6">
      <c r="A15" s="1" t="s">
        <v>17</v>
      </c>
      <c r="B15" s="1" t="s">
        <v>82</v>
      </c>
      <c r="C15" s="1">
        <v>3</v>
      </c>
      <c r="D15" s="1">
        <v>5</v>
      </c>
      <c r="E15" s="1">
        <v>3</v>
      </c>
      <c r="F15" s="1" t="s">
        <v>79</v>
      </c>
      <c r="G15" s="23">
        <v>800</v>
      </c>
    </row>
    <row r="16" spans="1:7" x14ac:dyDescent="0.6">
      <c r="A16" s="1" t="s">
        <v>71</v>
      </c>
      <c r="B16" s="1" t="s">
        <v>88</v>
      </c>
      <c r="C16" s="1">
        <v>5</v>
      </c>
      <c r="D16" s="1">
        <v>4</v>
      </c>
      <c r="E16" s="1">
        <v>5</v>
      </c>
      <c r="F16" s="1" t="s">
        <v>80</v>
      </c>
      <c r="G16" s="23">
        <v>800</v>
      </c>
    </row>
    <row r="17" spans="1:7" x14ac:dyDescent="0.6">
      <c r="A17" s="1" t="s">
        <v>61</v>
      </c>
      <c r="B17" s="1" t="s">
        <v>88</v>
      </c>
      <c r="C17" s="1">
        <v>1</v>
      </c>
      <c r="D17" s="1">
        <v>1</v>
      </c>
      <c r="E17" s="1">
        <v>3</v>
      </c>
      <c r="F17" s="1" t="s">
        <v>84</v>
      </c>
      <c r="G17" s="23">
        <v>300</v>
      </c>
    </row>
    <row r="18" spans="1:7" x14ac:dyDescent="0.6">
      <c r="A18" s="1" t="s">
        <v>57</v>
      </c>
      <c r="B18" s="1" t="s">
        <v>88</v>
      </c>
      <c r="C18" s="1">
        <v>4</v>
      </c>
      <c r="D18" s="1">
        <v>2</v>
      </c>
      <c r="E18" s="1">
        <v>1</v>
      </c>
      <c r="F18" s="1" t="s">
        <v>77</v>
      </c>
      <c r="G18" s="23">
        <v>300</v>
      </c>
    </row>
    <row r="19" spans="1:7" x14ac:dyDescent="0.6">
      <c r="A19" s="1" t="s">
        <v>42</v>
      </c>
      <c r="B19" s="1" t="s">
        <v>83</v>
      </c>
      <c r="C19" s="1">
        <v>1</v>
      </c>
      <c r="D19" s="1">
        <v>2</v>
      </c>
      <c r="E19" s="1">
        <v>4</v>
      </c>
      <c r="F19" s="1" t="s">
        <v>84</v>
      </c>
      <c r="G19" s="23">
        <v>600</v>
      </c>
    </row>
    <row r="20" spans="1:7" x14ac:dyDescent="0.6">
      <c r="A20" s="1" t="s">
        <v>49</v>
      </c>
      <c r="B20" s="1" t="s">
        <v>83</v>
      </c>
      <c r="C20" s="1">
        <v>2</v>
      </c>
      <c r="D20" s="1">
        <v>3</v>
      </c>
      <c r="E20" s="1">
        <v>4</v>
      </c>
      <c r="F20" s="1" t="s">
        <v>77</v>
      </c>
      <c r="G20" s="23">
        <v>600</v>
      </c>
    </row>
    <row r="21" spans="1:7" x14ac:dyDescent="0.6">
      <c r="A21" s="1" t="s">
        <v>25</v>
      </c>
      <c r="B21" s="1" t="s">
        <v>83</v>
      </c>
      <c r="C21" s="1">
        <v>5</v>
      </c>
      <c r="D21" s="1">
        <v>3</v>
      </c>
      <c r="E21" s="1">
        <v>4</v>
      </c>
      <c r="F21" s="1" t="s">
        <v>80</v>
      </c>
      <c r="G21" s="23">
        <v>600</v>
      </c>
    </row>
    <row r="22" spans="1:7" x14ac:dyDescent="0.6">
      <c r="A22" s="1" t="s">
        <v>64</v>
      </c>
      <c r="B22" s="1" t="s">
        <v>85</v>
      </c>
      <c r="C22" s="1">
        <v>1</v>
      </c>
      <c r="D22" s="1">
        <v>5</v>
      </c>
      <c r="E22" s="1">
        <v>4</v>
      </c>
      <c r="F22" s="1" t="s">
        <v>77</v>
      </c>
      <c r="G22" s="23">
        <v>800</v>
      </c>
    </row>
    <row r="23" spans="1:7" x14ac:dyDescent="0.6">
      <c r="A23" s="1" t="s">
        <v>60</v>
      </c>
      <c r="B23" s="1" t="s">
        <v>85</v>
      </c>
      <c r="C23" s="1">
        <v>3</v>
      </c>
      <c r="D23" s="1">
        <v>5</v>
      </c>
      <c r="E23" s="1">
        <v>5</v>
      </c>
      <c r="F23" s="1" t="s">
        <v>80</v>
      </c>
      <c r="G23" s="23">
        <v>1000</v>
      </c>
    </row>
    <row r="24" spans="1:7" x14ac:dyDescent="0.6">
      <c r="A24" s="1" t="s">
        <v>53</v>
      </c>
      <c r="B24" s="1" t="s">
        <v>85</v>
      </c>
      <c r="C24" s="1">
        <v>2</v>
      </c>
      <c r="D24" s="1">
        <v>3</v>
      </c>
      <c r="E24" s="1">
        <v>2</v>
      </c>
      <c r="F24" s="1" t="s">
        <v>77</v>
      </c>
      <c r="G24" s="23">
        <v>300</v>
      </c>
    </row>
    <row r="25" spans="1:7" x14ac:dyDescent="0.6">
      <c r="A25" s="1" t="s">
        <v>70</v>
      </c>
      <c r="B25" s="1" t="s">
        <v>85</v>
      </c>
      <c r="C25" s="1">
        <v>3</v>
      </c>
      <c r="D25" s="1">
        <v>1</v>
      </c>
      <c r="E25" s="1">
        <v>3</v>
      </c>
      <c r="F25" s="1" t="s">
        <v>77</v>
      </c>
      <c r="G25" s="23">
        <v>300</v>
      </c>
    </row>
    <row r="26" spans="1:7" x14ac:dyDescent="0.6">
      <c r="A26" s="1" t="s">
        <v>68</v>
      </c>
      <c r="B26" s="1" t="s">
        <v>85</v>
      </c>
      <c r="C26" s="1">
        <v>4</v>
      </c>
      <c r="D26" s="1">
        <v>1</v>
      </c>
      <c r="E26" s="1">
        <v>2</v>
      </c>
      <c r="F26" s="1" t="s">
        <v>77</v>
      </c>
      <c r="G26" s="23">
        <v>300</v>
      </c>
    </row>
    <row r="27" spans="1:7" x14ac:dyDescent="0.6">
      <c r="A27" s="1" t="s">
        <v>46</v>
      </c>
      <c r="B27" s="1" t="s">
        <v>85</v>
      </c>
      <c r="C27" s="1">
        <v>4</v>
      </c>
      <c r="D27" s="1">
        <v>4</v>
      </c>
      <c r="E27" s="1">
        <v>3</v>
      </c>
      <c r="F27" s="1" t="s">
        <v>79</v>
      </c>
      <c r="G27" s="23">
        <v>600</v>
      </c>
    </row>
    <row r="28" spans="1:7" x14ac:dyDescent="0.6">
      <c r="A28" s="1" t="s">
        <v>62</v>
      </c>
      <c r="B28" s="1" t="s">
        <v>89</v>
      </c>
      <c r="C28" s="1">
        <v>4</v>
      </c>
      <c r="D28" s="1">
        <v>4</v>
      </c>
      <c r="E28" s="1">
        <v>4</v>
      </c>
      <c r="F28" s="1" t="s">
        <v>80</v>
      </c>
      <c r="G28" s="23">
        <v>800</v>
      </c>
    </row>
    <row r="29" spans="1:7" x14ac:dyDescent="0.6">
      <c r="A29" s="1" t="s">
        <v>58</v>
      </c>
      <c r="B29" s="1" t="s">
        <v>89</v>
      </c>
      <c r="C29" s="1">
        <v>3</v>
      </c>
      <c r="D29" s="1">
        <v>1</v>
      </c>
      <c r="E29" s="1">
        <v>1</v>
      </c>
      <c r="F29" s="1" t="s">
        <v>77</v>
      </c>
      <c r="G29" s="23">
        <v>0</v>
      </c>
    </row>
  </sheetData>
  <sortState xmlns:x14="http://schemas.microsoft.com/office/spreadsheetml/2009/9/main" xmlns:xlrd2="http://schemas.microsoft.com/office/spreadsheetml/2017/richdata2" ref="A3:G29">
    <mc:AlternateContent xmlns:mc="http://schemas.openxmlformats.org/markup-compatibility/2006">
      <mc:Choice Requires="x14">
        <x14:sortCondition ref="B3:B29" customList="레드향소과,천애향소과,감귤소과,레드향중과,천애향중과,감귤중과,레드향대과,천애향대과,감귤대과"/>
        <x14:sortCondition sortBy="icon" ref="G3:G29" iconSet="3Triangles" iconId="2"/>
      </mc:Choice>
    </mc:AlternateContent>
  </sortState>
  <phoneticPr fontId="2" type="noConversion"/>
  <dataValidations count="1">
    <dataValidation type="custom" errorStyle="warning" allowBlank="1" showInputMessage="1" showErrorMessage="1" errorTitle="다시 입력" error="다른 리뷰번호를 입력하세요._x000a__x000a_계속할까요?" promptTitle="중복 제한" prompt="동일한 번호는 입력할 수 없습니다." sqref="A3:A29" xr:uid="{FE62ECBC-3348-4236-BEAD-C31AF91E52CC}">
      <formula1>COUNTIF($A$3:$A$29,A3)=1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716BACE-E805-496D-84AE-FAEF0A5BE5BA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G3:G29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F12"/>
  <sheetViews>
    <sheetView workbookViewId="0">
      <selection activeCell="F3" sqref="F3:F12"/>
    </sheetView>
  </sheetViews>
  <sheetFormatPr defaultRowHeight="16.899999999999999" x14ac:dyDescent="0.6"/>
  <cols>
    <col min="2" max="2" width="11.75" bestFit="1" customWidth="1"/>
    <col min="3" max="3" width="9.875" customWidth="1"/>
    <col min="4" max="4" width="6.25" customWidth="1"/>
    <col min="7" max="7" width="3.125" customWidth="1"/>
    <col min="8" max="8" width="10.5" customWidth="1"/>
  </cols>
  <sheetData>
    <row r="1" spans="1:6" x14ac:dyDescent="0.6">
      <c r="A1" t="s">
        <v>0</v>
      </c>
    </row>
    <row r="2" spans="1:6" x14ac:dyDescent="0.6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10</v>
      </c>
    </row>
    <row r="3" spans="1:6" x14ac:dyDescent="0.6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1">
        <v>1</v>
      </c>
    </row>
    <row r="4" spans="1:6" x14ac:dyDescent="0.6">
      <c r="A4" s="1" t="s">
        <v>25</v>
      </c>
      <c r="B4" s="1" t="s">
        <v>83</v>
      </c>
      <c r="C4" s="1">
        <v>5</v>
      </c>
      <c r="D4" s="1">
        <v>3</v>
      </c>
      <c r="E4" s="1">
        <v>4</v>
      </c>
      <c r="F4" s="1">
        <v>0</v>
      </c>
    </row>
    <row r="5" spans="1:6" x14ac:dyDescent="0.6">
      <c r="A5" s="1" t="s">
        <v>33</v>
      </c>
      <c r="B5" s="1" t="s">
        <v>76</v>
      </c>
      <c r="C5" s="1">
        <v>3</v>
      </c>
      <c r="D5" s="1">
        <v>1</v>
      </c>
      <c r="E5" s="1">
        <v>3</v>
      </c>
      <c r="F5" s="1">
        <v>1</v>
      </c>
    </row>
    <row r="6" spans="1:6" x14ac:dyDescent="0.6">
      <c r="A6" s="1" t="s">
        <v>39</v>
      </c>
      <c r="B6" s="1" t="s">
        <v>81</v>
      </c>
      <c r="C6" s="1">
        <v>2</v>
      </c>
      <c r="D6" s="1">
        <v>3</v>
      </c>
      <c r="E6" s="1">
        <v>1</v>
      </c>
      <c r="F6" s="1">
        <v>0</v>
      </c>
    </row>
    <row r="7" spans="1:6" x14ac:dyDescent="0.6">
      <c r="A7" s="1" t="s">
        <v>42</v>
      </c>
      <c r="B7" s="1" t="s">
        <v>83</v>
      </c>
      <c r="C7" s="1">
        <v>1</v>
      </c>
      <c r="D7" s="1">
        <v>2</v>
      </c>
      <c r="E7" s="1">
        <v>4</v>
      </c>
      <c r="F7" s="1" t="s">
        <v>165</v>
      </c>
    </row>
    <row r="8" spans="1:6" x14ac:dyDescent="0.6">
      <c r="A8" s="1" t="s">
        <v>44</v>
      </c>
      <c r="B8" s="1" t="s">
        <v>76</v>
      </c>
      <c r="C8" s="1">
        <v>4</v>
      </c>
      <c r="D8" s="1">
        <v>2</v>
      </c>
      <c r="E8" s="1">
        <v>4</v>
      </c>
      <c r="F8" s="1">
        <v>0</v>
      </c>
    </row>
    <row r="9" spans="1:6" x14ac:dyDescent="0.6">
      <c r="A9" s="1" t="s">
        <v>45</v>
      </c>
      <c r="B9" s="1" t="s">
        <v>81</v>
      </c>
      <c r="C9" s="1">
        <v>2</v>
      </c>
      <c r="D9" s="1">
        <v>3</v>
      </c>
      <c r="E9" s="1">
        <v>5</v>
      </c>
      <c r="F9" s="1">
        <v>1</v>
      </c>
    </row>
    <row r="10" spans="1:6" x14ac:dyDescent="0.6">
      <c r="A10" s="1" t="s">
        <v>46</v>
      </c>
      <c r="B10" s="1" t="s">
        <v>85</v>
      </c>
      <c r="C10" s="1">
        <v>4</v>
      </c>
      <c r="D10" s="1">
        <v>4</v>
      </c>
      <c r="E10" s="1">
        <v>3</v>
      </c>
      <c r="F10" s="1" t="s">
        <v>165</v>
      </c>
    </row>
    <row r="11" spans="1:6" x14ac:dyDescent="0.6">
      <c r="A11" s="1" t="s">
        <v>47</v>
      </c>
      <c r="B11" s="1" t="s">
        <v>86</v>
      </c>
      <c r="C11" s="1">
        <v>5</v>
      </c>
      <c r="D11" s="1">
        <v>3</v>
      </c>
      <c r="E11" s="1">
        <v>4</v>
      </c>
      <c r="F11" s="1">
        <v>1</v>
      </c>
    </row>
    <row r="12" spans="1:6" x14ac:dyDescent="0.6">
      <c r="A12" s="1" t="s">
        <v>49</v>
      </c>
      <c r="B12" s="1" t="s">
        <v>83</v>
      </c>
      <c r="C12" s="1">
        <v>2</v>
      </c>
      <c r="D12" s="1">
        <v>3</v>
      </c>
      <c r="E12" s="1">
        <v>4</v>
      </c>
      <c r="F12" s="1">
        <v>0</v>
      </c>
    </row>
  </sheetData>
  <sortState xmlns:xlrd2="http://schemas.microsoft.com/office/spreadsheetml/2017/richdata2" ref="A3:F29">
    <sortCondition ref="A3:A29"/>
  </sortState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F11"/>
  <sheetViews>
    <sheetView topLeftCell="A7" workbookViewId="0">
      <selection activeCell="K18" sqref="K18"/>
    </sheetView>
  </sheetViews>
  <sheetFormatPr defaultRowHeight="16.899999999999999" x14ac:dyDescent="0.6"/>
  <cols>
    <col min="2" max="2" width="11.5" customWidth="1"/>
    <col min="3" max="6" width="8.25" customWidth="1"/>
  </cols>
  <sheetData>
    <row r="1" spans="1:6" x14ac:dyDescent="0.6">
      <c r="A1" t="s">
        <v>155</v>
      </c>
    </row>
    <row r="2" spans="1:6" x14ac:dyDescent="0.6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11</v>
      </c>
    </row>
    <row r="3" spans="1:6" x14ac:dyDescent="0.6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8">
        <v>800</v>
      </c>
    </row>
    <row r="4" spans="1:6" x14ac:dyDescent="0.6">
      <c r="A4" s="1" t="s">
        <v>39</v>
      </c>
      <c r="B4" s="1" t="s">
        <v>81</v>
      </c>
      <c r="C4" s="1">
        <v>2</v>
      </c>
      <c r="D4" s="1">
        <v>3</v>
      </c>
      <c r="E4" s="1">
        <v>1</v>
      </c>
      <c r="F4" s="8">
        <v>300</v>
      </c>
    </row>
    <row r="5" spans="1:6" x14ac:dyDescent="0.6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8">
        <v>800</v>
      </c>
    </row>
    <row r="6" spans="1:6" x14ac:dyDescent="0.6">
      <c r="A6" s="1" t="s">
        <v>46</v>
      </c>
      <c r="B6" s="1" t="s">
        <v>85</v>
      </c>
      <c r="C6" s="1">
        <v>4</v>
      </c>
      <c r="D6" s="1">
        <v>4</v>
      </c>
      <c r="E6" s="1">
        <v>3</v>
      </c>
      <c r="F6" s="8">
        <v>600</v>
      </c>
    </row>
    <row r="7" spans="1:6" x14ac:dyDescent="0.6">
      <c r="A7" s="1" t="s">
        <v>51</v>
      </c>
      <c r="B7" s="1" t="s">
        <v>81</v>
      </c>
      <c r="C7" s="1">
        <v>5</v>
      </c>
      <c r="D7" s="1">
        <v>5</v>
      </c>
      <c r="E7" s="1">
        <v>5</v>
      </c>
      <c r="F7" s="8">
        <v>1000</v>
      </c>
    </row>
    <row r="8" spans="1:6" x14ac:dyDescent="0.6">
      <c r="A8" s="1" t="s">
        <v>53</v>
      </c>
      <c r="B8" s="1" t="s">
        <v>85</v>
      </c>
      <c r="C8" s="1">
        <v>2</v>
      </c>
      <c r="D8" s="1">
        <v>3</v>
      </c>
      <c r="E8" s="1">
        <v>2</v>
      </c>
      <c r="F8" s="8">
        <v>300</v>
      </c>
    </row>
    <row r="9" spans="1:6" x14ac:dyDescent="0.6">
      <c r="A9" s="1" t="s">
        <v>60</v>
      </c>
      <c r="B9" s="1" t="s">
        <v>85</v>
      </c>
      <c r="C9" s="1">
        <v>3</v>
      </c>
      <c r="D9" s="1">
        <v>5</v>
      </c>
      <c r="E9" s="1">
        <v>5</v>
      </c>
      <c r="F9" s="8">
        <v>1000</v>
      </c>
    </row>
    <row r="10" spans="1:6" x14ac:dyDescent="0.6">
      <c r="A10" s="1" t="s">
        <v>64</v>
      </c>
      <c r="B10" s="1" t="s">
        <v>85</v>
      </c>
      <c r="C10" s="1">
        <v>1</v>
      </c>
      <c r="D10" s="1">
        <v>5</v>
      </c>
      <c r="E10" s="1">
        <v>4</v>
      </c>
      <c r="F10" s="8">
        <v>800</v>
      </c>
    </row>
    <row r="11" spans="1:6" x14ac:dyDescent="0.6">
      <c r="A11" s="1" t="s">
        <v>67</v>
      </c>
      <c r="B11" s="1" t="s">
        <v>81</v>
      </c>
      <c r="C11" s="1">
        <v>3</v>
      </c>
      <c r="D11" s="1">
        <v>5</v>
      </c>
      <c r="E11" s="1">
        <v>3</v>
      </c>
      <c r="F11" s="8">
        <v>800</v>
      </c>
    </row>
  </sheetData>
  <sortState xmlns:xlrd2="http://schemas.microsoft.com/office/spreadsheetml/2017/richdata2" ref="A3:F11">
    <sortCondition ref="A3:A11"/>
  </sortState>
  <phoneticPr fontId="2" type="noConversion"/>
  <conditionalFormatting sqref="A3:F11">
    <cfRule type="expression" dxfId="0" priority="4">
      <formula>ISNUMBER(FIND("종로",#REF!))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8"/>
  <sheetViews>
    <sheetView workbookViewId="0">
      <selection activeCell="F2" sqref="F2"/>
    </sheetView>
  </sheetViews>
  <sheetFormatPr defaultRowHeight="16.899999999999999" x14ac:dyDescent="0.6"/>
  <cols>
    <col min="7" max="7" width="2.75" customWidth="1"/>
  </cols>
  <sheetData>
    <row r="2" spans="1:8" x14ac:dyDescent="0.6">
      <c r="A2" t="s">
        <v>161</v>
      </c>
      <c r="B2" s="24"/>
    </row>
    <row r="3" spans="1:8" x14ac:dyDescent="0.6">
      <c r="A3" s="1" t="s">
        <v>162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H3" s="1" t="s">
        <v>5</v>
      </c>
    </row>
    <row r="4" spans="1:8" x14ac:dyDescent="0.6">
      <c r="A4" s="2" t="s">
        <v>163</v>
      </c>
      <c r="B4" s="2" t="s">
        <v>158</v>
      </c>
      <c r="C4" s="2">
        <v>9</v>
      </c>
      <c r="D4" s="2">
        <v>10</v>
      </c>
      <c r="E4" s="2">
        <v>10</v>
      </c>
      <c r="F4" s="2" t="s">
        <v>164</v>
      </c>
      <c r="H4" s="1" t="s">
        <v>156</v>
      </c>
    </row>
    <row r="5" spans="1:8" x14ac:dyDescent="0.6">
      <c r="A5" s="2"/>
      <c r="B5" s="2"/>
      <c r="C5" s="2"/>
      <c r="D5" s="2"/>
      <c r="E5" s="2"/>
      <c r="F5" s="2"/>
      <c r="H5" s="1" t="s">
        <v>159</v>
      </c>
    </row>
    <row r="6" spans="1:8" x14ac:dyDescent="0.6">
      <c r="A6" s="2"/>
      <c r="B6" s="2"/>
      <c r="C6" s="2"/>
      <c r="D6" s="2"/>
      <c r="E6" s="2"/>
      <c r="F6" s="2"/>
      <c r="H6" s="1" t="s">
        <v>160</v>
      </c>
    </row>
    <row r="7" spans="1:8" x14ac:dyDescent="0.6">
      <c r="A7" s="2"/>
      <c r="B7" s="2"/>
      <c r="C7" s="2"/>
      <c r="D7" s="2"/>
      <c r="E7" s="2"/>
      <c r="F7" s="2"/>
      <c r="H7" s="1" t="s">
        <v>157</v>
      </c>
    </row>
    <row r="8" spans="1:8" x14ac:dyDescent="0.6">
      <c r="A8" s="2"/>
      <c r="B8" s="2"/>
      <c r="C8" s="2"/>
      <c r="D8" s="2"/>
      <c r="E8" s="2"/>
      <c r="F8" s="2"/>
    </row>
    <row r="9" spans="1:8" x14ac:dyDescent="0.6">
      <c r="A9" s="2"/>
      <c r="B9" s="2"/>
      <c r="C9" s="2"/>
      <c r="D9" s="2"/>
      <c r="E9" s="2"/>
      <c r="F9" s="2"/>
    </row>
    <row r="10" spans="1:8" x14ac:dyDescent="0.6">
      <c r="A10" s="2"/>
      <c r="B10" s="2"/>
      <c r="C10" s="2"/>
      <c r="D10" s="2"/>
      <c r="E10" s="2"/>
      <c r="F10" s="2"/>
    </row>
    <row r="11" spans="1:8" x14ac:dyDescent="0.6">
      <c r="A11" s="2"/>
      <c r="B11" s="2"/>
      <c r="C11" s="2"/>
      <c r="D11" s="2"/>
      <c r="E11" s="2"/>
      <c r="F11" s="2"/>
    </row>
    <row r="12" spans="1:8" x14ac:dyDescent="0.6">
      <c r="A12" s="2"/>
      <c r="B12" s="2"/>
      <c r="C12" s="2"/>
      <c r="D12" s="2"/>
      <c r="E12" s="2"/>
      <c r="F12" s="2"/>
    </row>
    <row r="13" spans="1:8" x14ac:dyDescent="0.6">
      <c r="A13" s="2"/>
      <c r="B13" s="2"/>
      <c r="C13" s="2"/>
      <c r="D13" s="2"/>
      <c r="E13" s="2"/>
      <c r="F13" s="2"/>
    </row>
    <row r="14" spans="1:8" x14ac:dyDescent="0.6">
      <c r="A14" s="2"/>
      <c r="B14" s="2"/>
      <c r="C14" s="2"/>
      <c r="D14" s="2"/>
      <c r="E14" s="2"/>
      <c r="F14" s="2"/>
    </row>
    <row r="15" spans="1:8" x14ac:dyDescent="0.6">
      <c r="A15" s="2"/>
      <c r="B15" s="2"/>
      <c r="C15" s="2"/>
      <c r="D15" s="2"/>
      <c r="E15" s="2"/>
      <c r="F15" s="2"/>
    </row>
    <row r="16" spans="1:8" x14ac:dyDescent="0.6">
      <c r="A16" s="2"/>
      <c r="B16" s="2"/>
      <c r="C16" s="2"/>
      <c r="D16" s="2"/>
      <c r="E16" s="2"/>
      <c r="F16" s="2"/>
    </row>
    <row r="17" spans="1:6" x14ac:dyDescent="0.6">
      <c r="A17" s="2"/>
      <c r="B17" s="2"/>
      <c r="C17" s="2"/>
      <c r="D17" s="2"/>
      <c r="E17" s="2"/>
      <c r="F17" s="2"/>
    </row>
    <row r="18" spans="1:6" x14ac:dyDescent="0.6">
      <c r="A18" s="2"/>
      <c r="B18" s="2"/>
      <c r="C18" s="2"/>
      <c r="D18" s="2"/>
      <c r="E18" s="2"/>
      <c r="F18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매후기">
          <controlPr defaultSize="0" autoLine="0" r:id="rId4">
            <anchor moveWithCells="1">
              <from>
                <xdr:col>4</xdr:col>
                <xdr:colOff>571500</xdr:colOff>
                <xdr:row>0</xdr:row>
                <xdr:rowOff>38100</xdr:rowOff>
              </from>
              <to>
                <xdr:col>5</xdr:col>
                <xdr:colOff>676275</xdr:colOff>
                <xdr:row>1</xdr:row>
                <xdr:rowOff>128588</xdr:rowOff>
              </to>
            </anchor>
          </controlPr>
        </control>
      </mc:Choice>
      <mc:Fallback>
        <control shapeId="8193" r:id="rId3" name="cmd구매후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세부 정보1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지호 이</cp:lastModifiedBy>
  <cp:lastPrinted>2025-08-25T11:07:11Z</cp:lastPrinted>
  <dcterms:created xsi:type="dcterms:W3CDTF">2023-05-30T06:41:20Z</dcterms:created>
  <dcterms:modified xsi:type="dcterms:W3CDTF">2025-08-25T13:51:50Z</dcterms:modified>
</cp:coreProperties>
</file>