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_실기\03 최신기출문제\04 24년상시04\"/>
    </mc:Choice>
  </mc:AlternateContent>
  <xr:revisionPtr revIDLastSave="0" documentId="13_ncr:1_{092470BA-5684-493C-8D58-8CC1F70DEEAB}" xr6:coauthVersionLast="47" xr6:coauthVersionMax="47" xr10:uidLastSave="{00000000-0000-0000-0000-000000000000}"/>
  <bookViews>
    <workbookView xWindow="-120" yWindow="-120" windowWidth="25440" windowHeight="15390" tabRatio="796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5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ExternalData_1" localSheetId="3" hidden="1">명품마트!$A$3:$J$17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73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구매후기_b1f4b239-c60f-4b2c-990d-a078028a8d5c" name="구매후기" connection="제주농원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3" l="1" a="1"/>
  <c r="N16" i="3" s="1"/>
  <c r="N17" i="3" a="1"/>
  <c r="N17" i="3" s="1"/>
  <c r="M17" i="3" a="1"/>
  <c r="M17" i="3" s="1"/>
  <c r="M16" i="3" a="1"/>
  <c r="M16" i="3" s="1"/>
  <c r="N9" i="3" a="1"/>
  <c r="N9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I3" i="3" a="1"/>
  <c r="I22" i="3" a="1"/>
  <c r="I6" i="3" a="1"/>
  <c r="I9" i="3" a="1"/>
  <c r="I12" i="3" a="1"/>
  <c r="I15" i="3" a="1"/>
  <c r="I18" i="3" a="1"/>
  <c r="I21" i="3" a="1"/>
  <c r="I24" i="3" a="1"/>
  <c r="I27" i="3" a="1"/>
  <c r="I4" i="3" a="1"/>
  <c r="I7" i="3" a="1"/>
  <c r="I10" i="3" a="1"/>
  <c r="I13" i="3" a="1"/>
  <c r="I16" i="3" a="1"/>
  <c r="I19" i="3" a="1"/>
  <c r="I25" i="3" a="1"/>
  <c r="I28" i="3" a="1"/>
  <c r="I5" i="3" a="1"/>
  <c r="I8" i="3" a="1"/>
  <c r="I11" i="3" a="1"/>
  <c r="I14" i="3" a="1"/>
  <c r="I17" i="3" a="1"/>
  <c r="I20" i="3" a="1"/>
  <c r="I23" i="3" a="1"/>
  <c r="I26" i="3" a="1"/>
  <c r="I29" i="3" a="1"/>
  <c r="N12" i="3" l="1"/>
  <c r="N11" i="3"/>
  <c r="N10" i="3"/>
  <c r="I3" i="3"/>
  <c r="I29" i="3"/>
  <c r="I26" i="3"/>
  <c r="I23" i="3"/>
  <c r="I20" i="3"/>
  <c r="I17" i="3"/>
  <c r="I14" i="3"/>
  <c r="I11" i="3"/>
  <c r="I8" i="3"/>
  <c r="I5" i="3"/>
  <c r="I28" i="3"/>
  <c r="I25" i="3"/>
  <c r="I19" i="3"/>
  <c r="I16" i="3"/>
  <c r="I13" i="3"/>
  <c r="I10" i="3"/>
  <c r="I7" i="3"/>
  <c r="I4" i="3"/>
  <c r="I27" i="3"/>
  <c r="I24" i="3"/>
  <c r="I21" i="3"/>
  <c r="I18" i="3"/>
  <c r="I15" i="3"/>
  <c r="I12" i="3"/>
  <c r="I9" i="3"/>
  <c r="I6" i="3"/>
  <c r="I22" i="3"/>
  <c r="A3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3D810C-4112-4925-973C-37C7546CA7C6}" keepAlive="1" name="ModelConnection_ExternalData_1" description="데이터 모델" type="5" refreshedVersion="8" minRefreshableVersion="5" saveData="1">
    <dbPr connection="Data Model Connection" command="DRILLTHROUGH MAXROWS 1000 SELECT FROM [Model] WHERE (([Measures].[합계: 포인트],[구매후기].[마트].&amp;[명품마트])) RETURN [$구매후기].[리뷰번호],[$구매후기].[상품코드],[$구매후기].[상품명],[$구매후기].[상품상태],[$구매후기].[맛],[$구매후기].[포장상태],[$구매후기].[평점],[$구매후기].[사진],[$구매후기].[포인트],[$구매후기].[마트]" commandType="4"/>
    <extLst>
      <ext xmlns:x15="http://schemas.microsoft.com/office/spreadsheetml/2010/11/main" uri="{DE250136-89BD-433C-8126-D09CA5730AF9}">
        <x15:connection id="" model="1"/>
      </ext>
    </extLst>
  </connection>
  <connection id="2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3" xr16:uid="{5E732DD9-1B0A-4470-99DA-C107BFFB532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4" xr16:uid="{36758253-6661-42DF-A217-BE0EAB9E8E3B}" sourceFile="C:\길벗컴활1급_실기\03 최신기출문제\04 24년상시04\제주농원.accdb" name="제주농원" type="100" refreshedVersion="8" minRefreshableVersion="5">
    <extLst>
      <ext xmlns:x15="http://schemas.microsoft.com/office/spreadsheetml/2010/11/main" uri="{DE250136-89BD-433C-8126-D09CA5730AF9}">
        <x15:connection id="f9e970b3-7c23-4150-8966-8133f6ec25bc" autoDelete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<sst xmlns="http://schemas.openxmlformats.org/spreadsheetml/2006/main" count="742" uniqueCount="197">
  <si>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</si>
  <si>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</si>
  <si>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</si>
  <si>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</si>
  <si>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</si>
  <si>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</si>
  <si>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</si>
  <si>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</si>
  <si>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</si>
  <si>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</si>
  <si>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</si>
  <si>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</si>
  <si>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</si>
  <si>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</si>
  <si>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</si>
  <si>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</si>
  <si>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</si>
  <si>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</si>
  <si>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</si>
  <si>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</si>
  <si>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</si>
  <si>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</si>
  <si>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</si>
  <si>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</si>
  <si>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</si>
  <si>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</si>
  <si>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</si>
  <si>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</si>
  <si>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</si>
  <si>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</si>
  <si>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</si>
  <si>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</si>
  <si>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</si>
  <si>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</si>
  <si>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</si>
  <si>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</si>
  <si>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</si>
  <si>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</si>
  <si>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</si>
  <si>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</si>
  <si>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</si>
  <si>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</si>
  <si>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</si>
  <si>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</si>
  <si>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</si>
  <si>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</si>
  <si>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</si>
  <si>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</si>
  <si>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</si>
  <si>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</si>
  <si>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</si>
  <si>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</si>
  <si>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</si>
  <si>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</si>
  <si>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</si>
  <si>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</si>
  <si>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</si>
  <si>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</si>
  <si>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</si>
  <si>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</si>
  <si>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</si>
  <si>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</si>
  <si>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</si>
  <si>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</si>
  <si>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</si>
  <si>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</si>
  <si>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</si>
  <si>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</si>
  <si>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</si>
  <si>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</si>
  <si>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</si>
  <si>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</si>
  <si>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</si>
  <si>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</si>
  <si>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</si>
  <si>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</si>
  <si>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</si>
  <si>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</si>
  <si>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</si>
  <si>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</si>
  <si>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</si>
  <si>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</si>
  <si>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</si>
  <si>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</si>
  <si>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</si>
  <si>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</si>
  <si>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</si>
  <si>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</si>
  <si>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</si>
  <si>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</si>
  <si>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</si>
  <si>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</si>
  <si>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</si>
  <si>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</si>
  <si>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</si>
  <si>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</si>
  <si>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</si>
  <si>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</si>
  <si>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</si>
  <si>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</si>
  <si>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</si>
  <si>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</si>
  <si>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</si>
  <si>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</si>
  <si>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</si>
  <si>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</si>
  <si>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</si>
  <si>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</si>
  <si>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</si>
  <si>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</si>
  <si>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</si>
  <si>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</si>
  <si>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</si>
  <si>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</si>
  <si>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</si>
  <si>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</si>
  <si>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</si>
  <si>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</si>
  <si>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</si>
  <si>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</si>
  <si>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</si>
  <si>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</si>
  <si>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</si>
  <si>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</si>
  <si>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</si>
  <si>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</si>
  <si>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</si>
  <si>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</si>
  <si>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</si>
  <si>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</si>
  <si>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</si>
  <si>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</si>
  <si>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</si>
  <si>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</si>
  <si>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</si>
  <si>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</si>
  <si>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</si>
  <si>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</si>
  <si>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</si>
  <si>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</si>
  <si>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</si>
  <si>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</si>
  <si>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</si>
  <si>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</si>
  <si>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</si>
  <si>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</si>
  <si>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</si>
  <si>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</si>
  <si>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</si>
  <si>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</si>
  <si>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</si>
  <si>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</si>
  <si>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</si>
  <si>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</si>
  <si>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</si>
  <si>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</si>
  <si>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</si>
  <si>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</si>
  <si>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</si>
  <si>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</si>
  <si>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</si>
  <si>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</si>
  <si>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</si>
  <si>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</si>
  <si>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</si>
  <si>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</si>
  <si>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</si>
  <si>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</si>
  <si>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총합계</t>
  </si>
  <si>
    <t>명품마트</t>
  </si>
  <si>
    <t>상공마트</t>
  </si>
  <si>
    <t>합계: 상품상태</t>
  </si>
  <si>
    <t>합계: 포인트</t>
  </si>
  <si>
    <t>마트</t>
  </si>
  <si>
    <t>상품명</t>
  </si>
  <si>
    <t>명품마트 요약</t>
  </si>
  <si>
    <t>상공마트 요약</t>
  </si>
  <si>
    <t>구매후기[리뷰번호]</t>
  </si>
  <si>
    <t>구매후기[상품코드]</t>
  </si>
  <si>
    <t>구매후기[상품명]</t>
  </si>
  <si>
    <t>구매후기[상품상태]</t>
  </si>
  <si>
    <t>구매후기[맛]</t>
  </si>
  <si>
    <t>구매후기[포장상태]</t>
  </si>
  <si>
    <t>구매후기[평점]</t>
  </si>
  <si>
    <t>구매후기[사진]</t>
  </si>
  <si>
    <t>구매후기[포인트]</t>
  </si>
  <si>
    <t>구매후기[마트]</t>
  </si>
  <si>
    <t>CL</t>
  </si>
  <si>
    <t>유</t>
  </si>
  <si>
    <t>RL</t>
  </si>
  <si>
    <t>무</t>
  </si>
  <si>
    <t>CS</t>
  </si>
  <si>
    <t>KS</t>
  </si>
  <si>
    <t>RS</t>
  </si>
  <si>
    <t>KM</t>
  </si>
  <si>
    <t>KL</t>
  </si>
  <si>
    <t>합계: 포인트, 명품마트(처음 1000행)에 대한 데이터가 반환되었습니다.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</si>
</sst>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EE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평정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C7-471E-A8E8-643A51E04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AAF6811B-5985-CD9F-E490-33AAEABB39D9}"/>
            </a:ext>
          </a:extLst>
        </xdr:cNvPr>
        <xdr:cNvSpPr/>
      </xdr:nvSpPr>
      <xdr:spPr>
        <a:xfrm>
          <a:off x="4419600" y="209550"/>
          <a:ext cx="800100" cy="4191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6E3947A7-B90C-B925-9CDB-E992C14ACD59}"/>
            </a:ext>
          </a:extLst>
        </xdr:cNvPr>
        <xdr:cNvSpPr/>
      </xdr:nvSpPr>
      <xdr:spPr>
        <a:xfrm>
          <a:off x="4419600" y="838200"/>
          <a:ext cx="800100" cy="4191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676275</xdr:colOff>
          <xdr:row>1</xdr:row>
          <xdr:rowOff>133350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W41468" refreshedDate="45846.782858680555" backgroundQuery="1" createdVersion="8" refreshedVersion="8" minRefreshableVersion="3" recordCount="0" supportSubquery="1" supportAdvancedDrill="1" xr:uid="{862BD169-42A4-404F-98F7-03711D63B593}">
  <cacheSource type="external" connectionId="3"/>
  <cacheFields count="4">
    <cacheField name="[구매후기].[상품명].[상품명]" caption="상품명" numFmtId="0" hierarchy="2" level="1">
      <sharedItems count="8">
        <s v="감귤중과"/>
        <s v="레드향대과"/>
        <s v="레드향중과"/>
        <s v="천애향대과"/>
        <s v="천애향소과"/>
        <s v="감귤대과"/>
        <s v="감귤소과"/>
        <s v="천애향중과"/>
      </sharedItems>
    </cacheField>
    <cacheField name="[구매후기].[마트].[마트]" caption="마트" numFmtId="0" hierarchy="9" level="1">
      <sharedItems count="2">
        <s v="명품마트"/>
        <s v="상공마트"/>
      </sharedItems>
    </cacheField>
    <cacheField name="[Measures].[합계: 상품상태]" caption="합계: 상품상태" numFmtId="0" hierarchy="12" level="32767"/>
    <cacheField name="[Measures].[합계: 포인트]" caption="합계: 포인트" numFmtId="0" hierarchy="13" level="32767"/>
  </cacheFields>
  <cacheHierarchies count="14">
    <cacheHierarchy uniqueName="[구매후기].[리뷰번호]" caption="리뷰번호" attribute="1" defaultMemberUniqueName="[구매후기].[리뷰번호].[All]" allUniqueName="[구매후기].[리뷰번호].[All]" dimensionUniqueName="[구매후기]" displayFolder="" count="0" memberValueDatatype="130" unbalanced="0"/>
    <cacheHierarchy uniqueName="[구매후기].[상품코드]" caption="상품코드" attribute="1" defaultMemberUniqueName="[구매후기].[상품코드].[All]" allUniqueName="[구매후기].[상품코드].[All]" dimensionUniqueName="[구매후기]" displayFolder="" count="0" memberValueDatatype="130" unbalanced="0"/>
    <cacheHierarchy uniqueName="[구매후기].[상품명]" caption="상품명" attribute="1" defaultMemberUniqueName="[구매후기].[상품명].[All]" allUniqueName="[구매후기].[상품명].[All]" dimensionUniqueName="[구매후기]" displayFolder="" count="2" memberValueDatatype="130" unbalanced="0">
      <fieldsUsage count="2">
        <fieldUsage x="-1"/>
        <fieldUsage x="0"/>
      </fieldsUsage>
    </cacheHierarchy>
    <cacheHierarchy uniqueName="[구매후기].[상품상태]" caption="상품상태" attribute="1" defaultMemberUniqueName="[구매후기].[상품상태].[All]" allUniqueName="[구매후기].[상품상태].[All]" dimensionUniqueName="[구매후기]" displayFolder="" count="0" memberValueDatatype="5" unbalanced="0"/>
    <cacheHierarchy uniqueName="[구매후기].[맛]" caption="맛" attribute="1" defaultMemberUniqueName="[구매후기].[맛].[All]" allUniqueName="[구매후기].[맛].[All]" dimensionUniqueName="[구매후기]" displayFolder="" count="0" memberValueDatatype="5" unbalanced="0"/>
    <cacheHierarchy uniqueName="[구매후기].[포장상태]" caption="포장상태" attribute="1" defaultMemberUniqueName="[구매후기].[포장상태].[All]" allUniqueName="[구매후기].[포장상태].[All]" dimensionUniqueName="[구매후기]" displayFolder="" count="0" memberValueDatatype="5" unbalanced="0"/>
    <cacheHierarchy uniqueName="[구매후기].[평점]" caption="평점" attribute="1" defaultMemberUniqueName="[구매후기].[평점].[All]" allUniqueName="[구매후기].[평점].[All]" dimensionUniqueName="[구매후기]" displayFolder="" count="0" memberValueDatatype="130" unbalanced="0"/>
    <cacheHierarchy uniqueName="[구매후기].[사진]" caption="사진" attribute="1" defaultMemberUniqueName="[구매후기].[사진].[All]" allUniqueName="[구매후기].[사진].[All]" dimensionUniqueName="[구매후기]" displayFolder="" count="0" memberValueDatatype="130" unbalanced="0"/>
    <cacheHierarchy uniqueName="[구매후기].[포인트]" caption="포인트" attribute="1" defaultMemberUniqueName="[구매후기].[포인트].[All]" allUniqueName="[구매후기].[포인트].[All]" dimensionUniqueName="[구매후기]" displayFolder="" count="0" memberValueDatatype="5" unbalanced="0"/>
    <cacheHierarchy uniqueName="[구매후기].[마트]" caption="마트" attribute="1" defaultMemberUniqueName="[구매후기].[마트].[All]" allUniqueName="[구매후기].[마트].[All]" dimensionUniqueName="[구매후기]" displayFolder="" count="2" memberValueDatatype="130" unbalanced="0">
      <fieldsUsage count="2">
        <fieldUsage x="-1"/>
        <fieldUsage x="1"/>
      </fieldsUsage>
    </cacheHierarchy>
    <cacheHierarchy uniqueName="[Measures].[__XL_Count 구매후기]" caption="__XL_Count 구매후기" measure="1" displayFolder="" measureGroup="구매후기" count="0" hidden="1"/>
    <cacheHierarchy uniqueName="[Measures].[__No measures defined]" caption="__No measures defined" measure="1" displayFolder="" count="0" hidden="1"/>
    <cacheHierarchy uniqueName="[Measures].[합계: 상품상태]" caption="합계: 상품상태" measure="1" displayFolder="" measureGroup="구매후기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포인트]" caption="합계: 포인트" measure="1" displayFolder="" measureGroup="구매후기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2">
    <dimension measure="1" name="Measures" uniqueName="[Measures]" caption="Measures"/>
    <dimension name="구매후기" uniqueName="[구매후기]" caption="구매후기"/>
  </dimensions>
  <measureGroups count="1">
    <measureGroup name="구매후기" caption="구매후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15F1A5-0FC5-4E54-A283-24EA516D5662}" name="피벗 테이블2" cacheId="7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2:D17" firstHeaderRow="0" firstDataRow="1" firstDataCol="2"/>
  <pivotFields count="4">
    <pivotField axis="axisRow" compact="0" allDrilled="1" subtotalTop="0" showAll="0" measureFilter="1" dataSourceSort="1" defaultAttributeDrillState="1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compact="0" allDrilled="1" subtotalTop="0" showAll="0" dataSourceSort="1" defaultAttributeDrillState="1">
      <items count="3">
        <item x="0"/>
        <item x="1"/>
        <item t="default"/>
      </items>
    </pivotField>
    <pivotField dataField="1" compact="0" showAll="0" defaultSubtotal="0"/>
    <pivotField dataField="1" compact="0" showAll="0" defaultSubtotal="0"/>
  </pivotFields>
  <rowFields count="2">
    <field x="1"/>
    <field x="0"/>
  </rowFields>
  <rowItems count="15">
    <i>
      <x/>
    </i>
    <i r="1">
      <x/>
    </i>
    <i r="1">
      <x v="1"/>
    </i>
    <i r="1">
      <x v="2"/>
    </i>
    <i r="1">
      <x v="3"/>
    </i>
    <i r="1">
      <x v="4"/>
    </i>
    <i t="default">
      <x/>
    </i>
    <i>
      <x v="1"/>
    </i>
    <i r="1">
      <x v="5"/>
    </i>
    <i r="1">
      <x v="6"/>
    </i>
    <i r="1">
      <x v="3"/>
    </i>
    <i r="1">
      <x v="4"/>
    </i>
    <i r="1">
      <x v="7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: 상품상태" fld="2" baseField="0" baseItem="0"/>
    <dataField name="합계: 포인트" fld="3" baseField="0" baseItem="1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filters count="1">
    <filter fld="0" type="count" id="1" iMeasureHier="12">
      <autoFilter ref="A1">
        <filterColumn colId="0">
          <top10 val="5" filterVal="5"/>
        </filterColumn>
      </autoFilter>
    </filter>
  </filters>
  <rowHierarchiesUsage count="2">
    <rowHierarchyUsage hierarchyUsage="9"/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제주농원">
        <x15:activeTabTopLevelEntity name="[구매후기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" xr16:uid="{BCFA7D92-1015-4270-B702-5497BE843FC6}" autoFormatId="16" applyNumberFormats="0" applyBorderFormats="0" applyFontFormats="0" applyPatternFormats="0" applyAlignmentFormats="0" applyWidthHeightFormats="0">
  <queryTableRefresh nextId="11">
    <queryTableFields count="10">
      <queryTableField id="1" name="구매후기[리뷰번호]" tableColumnId="1"/>
      <queryTableField id="2" name="구매후기[상품코드]" tableColumnId="2"/>
      <queryTableField id="3" name="구매후기[상품명]" tableColumnId="3"/>
      <queryTableField id="4" name="구매후기[상품상태]" tableColumnId="4"/>
      <queryTableField id="5" name="구매후기[맛]" tableColumnId="5"/>
      <queryTableField id="6" name="구매후기[포장상태]" tableColumnId="6"/>
      <queryTableField id="7" name="구매후기[평점]" tableColumnId="7"/>
      <queryTableField id="8" name="구매후기[사진]" tableColumnId="8"/>
      <queryTableField id="9" name="구매후기[포인트]" tableColumnId="9"/>
      <queryTableField id="10" name="구매후기[마트]" tableColumnId="10"/>
    </queryTableFields>
  </queryTableRefresh>
  <extLst>
    <ext xmlns:x15="http://schemas.microsoft.com/office/spreadsheetml/2010/11/main" uri="{883FBD77-0823-4a55-B5E3-86C4891E6966}">
      <x15:queryTable drillThrough="1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557AF8E-B6F6-4C32-A9B6-88F280DB3C24}" name="표_ExternalData_1" displayName="표_ExternalData_1" ref="A3:J17" tableType="queryTable" totalsRowShown="0">
  <autoFilter ref="A3:J17" xr:uid="{E557AF8E-B6F6-4C32-A9B6-88F280DB3C24}"/>
  <tableColumns count="10">
    <tableColumn id="1" xr3:uid="{DD295C23-02E7-4BAE-8DCE-C97A4B32041E}" uniqueName="1" name="구매후기[리뷰번호]" queryTableFieldId="1"/>
    <tableColumn id="2" xr3:uid="{892791F1-02F8-433C-80DC-810755FA4C81}" uniqueName="2" name="구매후기[상품코드]" queryTableFieldId="2"/>
    <tableColumn id="3" xr3:uid="{6AEE42F3-4B63-4BE6-8B2E-E38700C0114D}" uniqueName="3" name="구매후기[상품명]" queryTableFieldId="3"/>
    <tableColumn id="4" xr3:uid="{95C6F773-B951-4306-8543-18A9304BFE4F}" uniqueName="4" name="구매후기[상품상태]" queryTableFieldId="4"/>
    <tableColumn id="5" xr3:uid="{0308A7A4-059B-43AC-8B9A-AC2249E33C07}" uniqueName="5" name="구매후기[맛]" queryTableFieldId="5"/>
    <tableColumn id="6" xr3:uid="{DABDBFF7-9643-4F8C-A726-9F3685520DDD}" uniqueName="6" name="구매후기[포장상태]" queryTableFieldId="6"/>
    <tableColumn id="7" xr3:uid="{6CEE09EA-AF2F-4C83-A83E-16D2BD9A0306}" uniqueName="7" name="구매후기[평점]" queryTableFieldId="7"/>
    <tableColumn id="8" xr3:uid="{F87501FE-FB25-44DE-9B13-0D2C24FF6E69}" uniqueName="8" name="구매후기[사진]" queryTableFieldId="8"/>
    <tableColumn id="9" xr3:uid="{C42E620E-DE2B-4403-9416-24D610A50ADD}" uniqueName="9" name="구매후기[포인트]" queryTableFieldId="9"/>
    <tableColumn id="10" xr3:uid="{0B315043-ABF2-4163-A1BB-27BB0A573FAD}" uniqueName="10" name="구매후기[마트]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workbookViewId="0">
      <selection activeCell="A3" sqref="A3:J29"/>
    </sheetView>
  </sheetViews>
  <sheetFormatPr defaultRowHeight="16.5" x14ac:dyDescent="0.3"/>
  <cols>
    <col min="1" max="1" width="8.5" customWidth="1"/>
    <col min="2" max="2" width="11" bestFit="1" customWidth="1"/>
    <col min="3" max="3" width="10.875" customWidth="1"/>
    <col min="4" max="4" width="8.125" customWidth="1"/>
    <col min="5" max="5" width="3.625" customWidth="1"/>
    <col min="6" max="6" width="8.5" customWidth="1"/>
    <col min="7" max="7" width="11.25" customWidth="1"/>
    <col min="8" max="8" width="4.625" customWidth="1"/>
    <col min="9" max="9" width="6.375" customWidth="1"/>
    <col min="10" max="10" width="15.375" customWidth="1"/>
  </cols>
  <sheetData>
    <row r="1" spans="1:10" x14ac:dyDescent="0.3">
      <c r="A1" t="s">
        <v>0</v>
      </c>
    </row>
    <row r="2" spans="1:10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3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3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3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3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3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3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3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3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3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3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3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3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3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3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3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3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3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3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3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3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3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3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3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3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3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3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3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3">
      <c r="A31" s="25" t="s">
        <v>167</v>
      </c>
    </row>
    <row r="32" spans="1:10" x14ac:dyDescent="0.3">
      <c r="A32" t="b">
        <f>AND(RIGHT(C3,2)="소과",D3&gt;=3,H3="유")</f>
        <v>0</v>
      </c>
    </row>
    <row r="34" spans="1:7" x14ac:dyDescent="0.3">
      <c r="A34" s="1" t="s">
        <v>3</v>
      </c>
      <c r="B34" s="1" t="s">
        <v>5</v>
      </c>
      <c r="C34" s="1" t="s">
        <v>6</v>
      </c>
      <c r="D34" s="1" t="s">
        <v>7</v>
      </c>
      <c r="E34" s="1" t="s">
        <v>8</v>
      </c>
      <c r="F34" s="1" t="s">
        <v>10</v>
      </c>
      <c r="G34" s="1" t="s">
        <v>11</v>
      </c>
    </row>
    <row r="35" spans="1:7" x14ac:dyDescent="0.3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3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3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3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1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zoomScaleNormal="100" workbookViewId="0">
      <selection activeCell="A32" sqref="A32"/>
    </sheetView>
  </sheetViews>
  <sheetFormatPr defaultColWidth="8" defaultRowHeight="16.5" x14ac:dyDescent="0.3"/>
  <cols>
    <col min="2" max="2" width="11.125" bestFit="1" customWidth="1"/>
    <col min="3" max="3" width="9.75" customWidth="1"/>
    <col min="4" max="4" width="9" customWidth="1"/>
    <col min="5" max="5" width="10.875" bestFit="1" customWidth="1"/>
    <col min="7" max="7" width="10.875" bestFit="1" customWidth="1"/>
    <col min="8" max="8" width="11.25" bestFit="1" customWidth="1"/>
  </cols>
  <sheetData>
    <row r="1" spans="1:8" x14ac:dyDescent="0.3">
      <c r="A1" t="s">
        <v>0</v>
      </c>
    </row>
    <row r="2" spans="1:8" x14ac:dyDescent="0.3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3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3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3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3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3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3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3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3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3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3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3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3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3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3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3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3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3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3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3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3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3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3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3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3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3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3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3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3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3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3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3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3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3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3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3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3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3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3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3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3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3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verticalDpi="0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tabSelected="1" workbookViewId="0">
      <selection activeCell="P21" sqref="P21"/>
    </sheetView>
  </sheetViews>
  <sheetFormatPr defaultRowHeight="16.5" x14ac:dyDescent="0.3"/>
  <cols>
    <col min="1" max="1" width="8.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25" bestFit="1" customWidth="1"/>
    <col min="9" max="9" width="7.125" bestFit="1" customWidth="1"/>
    <col min="10" max="10" width="15.375" customWidth="1"/>
    <col min="11" max="11" width="3" customWidth="1"/>
    <col min="12" max="12" width="8.5" customWidth="1"/>
    <col min="13" max="15" width="10.375" customWidth="1"/>
  </cols>
  <sheetData>
    <row r="1" spans="1:15" x14ac:dyDescent="0.3">
      <c r="A1" t="s">
        <v>0</v>
      </c>
      <c r="L1" t="s">
        <v>75</v>
      </c>
    </row>
    <row r="2" spans="1:15" x14ac:dyDescent="0.3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3">
      <c r="A3" s="1" t="s">
        <v>17</v>
      </c>
      <c r="B3" s="1" t="s">
        <v>18</v>
      </c>
      <c r="C3" s="1" t="str">
        <f>INDEX($M$3:$O$5,MATCH(B3,$L$3:$L$5,1),MATCH(RIGHT(B3,1),$M$2:$O$2,0))</f>
        <v>천애향중과</v>
      </c>
      <c r="D3" s="1">
        <v>3</v>
      </c>
      <c r="E3" s="1">
        <v>5</v>
      </c>
      <c r="F3" s="1">
        <v>3</v>
      </c>
      <c r="G3" s="1" t="str">
        <f>REPT("★",TRUNC(SUMPRODUCT(D3:F3,{0.5,0.3,0.2}))) &amp; REPT("☆",5-TRUNC(SUMPRODUCT(D3:F3,{0.5,0.3,0.2})))</f>
        <v>★★★☆☆</v>
      </c>
      <c r="H3" s="1" t="s">
        <v>19</v>
      </c>
      <c r="I3" s="6" cm="1">
        <f t="array" ref="I3">fn포인트(E3,F3)</f>
        <v>300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3">
      <c r="A4" s="1" t="s">
        <v>25</v>
      </c>
      <c r="B4" s="1" t="s">
        <v>26</v>
      </c>
      <c r="C4" s="1" t="str">
        <f t="shared" ref="C4:C29" si="0">INDEX($M$3:$O$5,MATCH(B4,$L$3:$L$5,1),MATCH(RIGHT(B4,1),$M$2:$O$2,0))</f>
        <v>레드향대과</v>
      </c>
      <c r="D4" s="1">
        <v>5</v>
      </c>
      <c r="E4" s="1">
        <v>3</v>
      </c>
      <c r="F4" s="1">
        <v>4</v>
      </c>
      <c r="G4" s="1" t="str">
        <f>REPT("★",TRUNC(SUMPRODUCT(D4:F4,{0.5,0.3,0.2}))) &amp; REPT("☆",5-TRUNC(SUMPRODUCT(D4:F4,{0.5,0.3,0.2})))</f>
        <v>★★★★☆</v>
      </c>
      <c r="H4" s="1" t="s">
        <v>27</v>
      </c>
      <c r="I4" s="6" cm="1">
        <f t="array" ref="I4">fn포인트(E4,F4)</f>
        <v>300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3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>REPT("★",TRUNC(SUMPRODUCT(D5:F5,{0.5,0.3,0.2}))) &amp; REPT("☆",5-TRUNC(SUMPRODUCT(D5:F5,{0.5,0.3,0.2})))</f>
        <v>★★☆☆☆</v>
      </c>
      <c r="H5" s="1" t="s">
        <v>19</v>
      </c>
      <c r="I5" s="6" cm="1">
        <f t="array" ref="I5">fn포인트(E5,F5)</f>
        <v>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3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>REPT("★",TRUNC(SUMPRODUCT(D6:F6,{0.5,0.3,0.2}))) &amp; REPT("☆",5-TRUNC(SUMPRODUCT(D6:F6,{0.5,0.3,0.2})))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3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>REPT("★",TRUNC(SUMPRODUCT(D7:F7,{0.5,0.3,0.2}))) &amp; REPT("☆",5-TRUNC(SUMPRODUCT(D7:F7,{0.5,0.3,0.2})))</f>
        <v>★☆☆☆☆</v>
      </c>
      <c r="H7" s="1" t="s">
        <v>19</v>
      </c>
      <c r="I7" s="6" cm="1">
        <f t="array" ref="I7">fn포인트(E7,F7)</f>
        <v>0</v>
      </c>
      <c r="J7" s="7" t="s">
        <v>28</v>
      </c>
      <c r="L7" t="s">
        <v>1</v>
      </c>
    </row>
    <row r="8" spans="1:15" x14ac:dyDescent="0.3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>REPT("★",TRUNC(SUMPRODUCT(D8:F8,{0.5,0.3,0.2}))) &amp; REPT("☆",5-TRUNC(SUMPRODUCT(D8:F8,{0.5,0.3,0.2})))</f>
        <v>★★★☆☆</v>
      </c>
      <c r="H8" s="1" t="s">
        <v>27</v>
      </c>
      <c r="I8" s="6" cm="1">
        <f t="array" ref="I8">fn포인트(E8,F8)</f>
        <v>0</v>
      </c>
      <c r="J8" s="7" t="s">
        <v>72</v>
      </c>
      <c r="L8" s="29" t="s">
        <v>6</v>
      </c>
      <c r="M8" s="29"/>
      <c r="N8" s="3" t="s">
        <v>166</v>
      </c>
    </row>
    <row r="9" spans="1:15" x14ac:dyDescent="0.3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>REPT("★",TRUNC(SUMPRODUCT(D9:F9,{0.5,0.3,0.2}))) &amp; REPT("☆",5-TRUNC(SUMPRODUCT(D9:F9,{0.5,0.3,0.2})))</f>
        <v>★★☆☆☆</v>
      </c>
      <c r="H9" s="1" t="s">
        <v>19</v>
      </c>
      <c r="I9" s="6" cm="1">
        <f t="array" ref="I9">fn포인트(E9,F9)</f>
        <v>300</v>
      </c>
      <c r="J9" s="7" t="s">
        <v>73</v>
      </c>
      <c r="L9" s="4">
        <v>0</v>
      </c>
      <c r="M9" s="5">
        <v>1</v>
      </c>
      <c r="N9" s="1">
        <f t="array" ref="N9:N12">FREQUENCY(IF((RIGHT(B3:B29,1)="M")+(RIGHT(B3:B29,1)="L"),D3:D29),M9:M12)</f>
        <v>2</v>
      </c>
    </row>
    <row r="10" spans="1:15" x14ac:dyDescent="0.3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>REPT("★",TRUNC(SUMPRODUCT(D10:F10,{0.5,0.3,0.2}))) &amp; REPT("☆",5-TRUNC(SUMPRODUCT(D10:F10,{0.5,0.3,0.2})))</f>
        <v>★★★☆☆</v>
      </c>
      <c r="H10" s="1" t="s">
        <v>27</v>
      </c>
      <c r="I10" s="6" cm="1">
        <f t="array" ref="I10">fn포인트(E10,F10)</f>
        <v>300</v>
      </c>
      <c r="J10" s="7" t="s">
        <v>74</v>
      </c>
      <c r="L10" s="4">
        <v>1</v>
      </c>
      <c r="M10" s="5">
        <v>2</v>
      </c>
      <c r="N10" s="1">
        <v>2</v>
      </c>
    </row>
    <row r="11" spans="1:15" x14ac:dyDescent="0.3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>REPT("★",TRUNC(SUMPRODUCT(D11:F11,{0.5,0.3,0.2}))) &amp; REPT("☆",5-TRUNC(SUMPRODUCT(D11:F11,{0.5,0.3,0.2})))</f>
        <v>★★★★☆</v>
      </c>
      <c r="H11" s="1" t="s">
        <v>19</v>
      </c>
      <c r="I11" s="6" cm="1">
        <f t="array" ref="I11">fn포인트(E11,F11)</f>
        <v>300</v>
      </c>
      <c r="J11" s="7" t="s">
        <v>28</v>
      </c>
      <c r="L11" s="4">
        <v>2</v>
      </c>
      <c r="M11" s="5">
        <v>3</v>
      </c>
      <c r="N11" s="1">
        <v>4</v>
      </c>
    </row>
    <row r="12" spans="1:15" x14ac:dyDescent="0.3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>REPT("★",TRUNC(SUMPRODUCT(D12:F12,{0.5,0.3,0.2}))) &amp; REPT("☆",5-TRUNC(SUMPRODUCT(D12:F12,{0.5,0.3,0.2})))</f>
        <v>★★☆☆☆</v>
      </c>
      <c r="H12" s="1" t="s">
        <v>27</v>
      </c>
      <c r="I12" s="6" cm="1">
        <f t="array" ref="I12">fn포인트(E12,F12)</f>
        <v>300</v>
      </c>
      <c r="J12" s="7" t="s">
        <v>72</v>
      </c>
      <c r="L12" s="4">
        <v>3</v>
      </c>
      <c r="M12" s="5"/>
      <c r="N12" s="1">
        <v>8</v>
      </c>
    </row>
    <row r="13" spans="1:15" x14ac:dyDescent="0.3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>REPT("★",TRUNC(SUMPRODUCT(D13:F13,{0.5,0.3,0.2}))) &amp; REPT("☆",5-TRUNC(SUMPRODUCT(D13:F13,{0.5,0.3,0.2})))</f>
        <v>★★☆☆☆</v>
      </c>
      <c r="H13" s="1" t="s">
        <v>19</v>
      </c>
      <c r="I13" s="6" cm="1">
        <f t="array" ref="I13">fn포인트(E13,F13)</f>
        <v>300</v>
      </c>
      <c r="J13" s="7" t="s">
        <v>41</v>
      </c>
    </row>
    <row r="14" spans="1:15" x14ac:dyDescent="0.3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>REPT("★",TRUNC(SUMPRODUCT(D14:F14,{0.5,0.3,0.2}))) &amp; REPT("☆",5-TRUNC(SUMPRODUCT(D14:F14,{0.5,0.3,0.2})))</f>
        <v>★★★★★</v>
      </c>
      <c r="H14" s="1" t="s">
        <v>27</v>
      </c>
      <c r="I14" s="6" cm="1">
        <f t="array" ref="I14">fn포인트(E14,F14)</f>
        <v>300</v>
      </c>
      <c r="J14" s="1" t="s">
        <v>28</v>
      </c>
      <c r="L14" t="s">
        <v>2</v>
      </c>
    </row>
    <row r="15" spans="1:15" x14ac:dyDescent="0.3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>REPT("★",TRUNC(SUMPRODUCT(D15:F15,{0.5,0.3,0.2}))) &amp; REPT("☆",5-TRUNC(SUMPRODUCT(D15:F15,{0.5,0.3,0.2})))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3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>REPT("★",TRUNC(SUMPRODUCT(D16:F16,{0.5,0.3,0.2}))) &amp; REPT("☆",5-TRUNC(SUMPRODUCT(D16:F16,{0.5,0.3,0.2})))</f>
        <v>★★☆☆☆</v>
      </c>
      <c r="H16" s="1" t="s">
        <v>27</v>
      </c>
      <c r="I16" s="6" cm="1">
        <f t="array" ref="I16">fn포인트(E16,F16)</f>
        <v>0</v>
      </c>
      <c r="J16" s="1" t="s">
        <v>73</v>
      </c>
      <c r="L16" s="1" t="s">
        <v>19</v>
      </c>
      <c r="M16" s="1" t="str">
        <f t="array" ref="M16">_xlfn.CONCAT(SUM(IF(($L16=$H$3:$H$29)*(LEFT($J$3:$J$29,2)=M$15),1)),"/",COUNTA($H$3:$H$29))</f>
        <v>6/27</v>
      </c>
      <c r="N16" s="1" t="str">
        <f t="array" ref="N16">_xlfn.CONCAT(SUM(IF(($L16=$H$3:$H$29)*(LEFT($J$3:$J$29,2)=N$15),1)),"/",COUNTA($H$3:$H$29))</f>
        <v>6/27</v>
      </c>
    </row>
    <row r="17" spans="1:14" x14ac:dyDescent="0.3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>REPT("★",TRUNC(SUMPRODUCT(D17:F17,{0.5,0.3,0.2}))) &amp; REPT("☆",5-TRUNC(SUMPRODUCT(D17:F17,{0.5,0.3,0.2})))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_xlfn.CONCAT(SUM(IF(($L17=$H$3:$H$29)*(LEFT($J$3:$J$29,2)=M$15),1)),"/",COUNTA($H$3:$H$29))</f>
        <v>7/27</v>
      </c>
      <c r="N17" s="1" t="str">
        <f t="array" ref="N17">_xlfn.CONCAT(SUM(IF(($L17=$H$3:$H$29)*(LEFT($J$3:$J$29,2)=N$15),1)),"/",COUNTA($H$3:$H$29))</f>
        <v>8/27</v>
      </c>
    </row>
    <row r="18" spans="1:14" x14ac:dyDescent="0.3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>REPT("★",TRUNC(SUMPRODUCT(D18:F18,{0.5,0.3,0.2}))) &amp; REPT("☆",5-TRUNC(SUMPRODUCT(D18:F18,{0.5,0.3,0.2})))</f>
        <v>★★☆☆☆</v>
      </c>
      <c r="H18" s="1" t="s">
        <v>27</v>
      </c>
      <c r="I18" s="6" cm="1">
        <f t="array" ref="I18">fn포인트(E18,F18)</f>
        <v>300</v>
      </c>
      <c r="J18" s="1" t="s">
        <v>72</v>
      </c>
    </row>
    <row r="19" spans="1:14" x14ac:dyDescent="0.3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>REPT("★",TRUNC(SUMPRODUCT(D19:F19,{0.5,0.3,0.2}))) &amp; REPT("☆",5-TRUNC(SUMPRODUCT(D19:F19,{0.5,0.3,0.2})))</f>
        <v>★★★★☆</v>
      </c>
      <c r="H19" s="1" t="s">
        <v>27</v>
      </c>
      <c r="I19" s="6" cm="1">
        <f t="array" ref="I19">fn포인트(E19,F19)</f>
        <v>300</v>
      </c>
      <c r="J19" s="1" t="s">
        <v>41</v>
      </c>
    </row>
    <row r="20" spans="1:14" x14ac:dyDescent="0.3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>REPT("★",TRUNC(SUMPRODUCT(D20:F20,{0.5,0.3,0.2}))) &amp; REPT("☆",5-TRUNC(SUMPRODUCT(D20:F20,{0.5,0.3,0.2})))</f>
        <v>★☆☆☆☆</v>
      </c>
      <c r="H20" s="1" t="s">
        <v>19</v>
      </c>
      <c r="I20" s="6" cm="1">
        <f t="array" ref="I20">fn포인트(E20,F20)</f>
        <v>0</v>
      </c>
      <c r="J20" s="1" t="s">
        <v>28</v>
      </c>
    </row>
    <row r="21" spans="1:14" x14ac:dyDescent="0.3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>REPT("★",TRUNC(SUMPRODUCT(D21:F21,{0.5,0.3,0.2}))) &amp; REPT("☆",5-TRUNC(SUMPRODUCT(D21:F21,{0.5,0.3,0.2})))</f>
        <v>★★★★☆</v>
      </c>
      <c r="H21" s="1" t="s">
        <v>27</v>
      </c>
      <c r="I21" s="6" cm="1">
        <f t="array" ref="I21">fn포인트(E21,F21)</f>
        <v>300</v>
      </c>
      <c r="J21" s="1" t="s">
        <v>72</v>
      </c>
    </row>
    <row r="22" spans="1:14" x14ac:dyDescent="0.3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>REPT("★",TRUNC(SUMPRODUCT(D22:F22,{0.5,0.3,0.2}))) &amp; REPT("☆",5-TRUNC(SUMPRODUCT(D22:F22,{0.5,0.3,0.2})))</f>
        <v>★★★☆☆</v>
      </c>
      <c r="H22" s="1" t="s">
        <v>19</v>
      </c>
      <c r="I22" s="6" cm="1">
        <f t="array" ref="I22">fn포인트(E22,F22)</f>
        <v>300</v>
      </c>
      <c r="J22" s="1" t="s">
        <v>73</v>
      </c>
    </row>
    <row r="23" spans="1:14" x14ac:dyDescent="0.3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>REPT("★",TRUNC(SUMPRODUCT(D23:F23,{0.5,0.3,0.2}))) &amp; REPT("☆",5-TRUNC(SUMPRODUCT(D23:F23,{0.5,0.3,0.2})))</f>
        <v>★★☆☆☆</v>
      </c>
      <c r="H23" s="1" t="s">
        <v>27</v>
      </c>
      <c r="I23" s="6" cm="1">
        <f t="array" ref="I23">fn포인트(E23,F23)</f>
        <v>300</v>
      </c>
      <c r="J23" s="1" t="s">
        <v>28</v>
      </c>
    </row>
    <row r="24" spans="1:14" x14ac:dyDescent="0.3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>REPT("★",TRUNC(SUMPRODUCT(D24:F24,{0.5,0.3,0.2}))) &amp; REPT("☆",5-TRUNC(SUMPRODUCT(D24:F24,{0.5,0.3,0.2})))</f>
        <v>★★★★☆</v>
      </c>
      <c r="H24" s="1" t="s">
        <v>19</v>
      </c>
      <c r="I24" s="6" cm="1">
        <f t="array" ref="I24">fn포인트(E24,F24)</f>
        <v>300</v>
      </c>
      <c r="J24" s="1" t="s">
        <v>72</v>
      </c>
    </row>
    <row r="25" spans="1:14" x14ac:dyDescent="0.3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>REPT("★",TRUNC(SUMPRODUCT(D25:F25,{0.5,0.3,0.2}))) &amp; REPT("☆",5-TRUNC(SUMPRODUCT(D25:F25,{0.5,0.3,0.2})))</f>
        <v>★★★☆☆</v>
      </c>
      <c r="H25" s="1" t="s">
        <v>27</v>
      </c>
      <c r="I25" s="6" cm="1">
        <f t="array" ref="I25">fn포인트(E25,F25)</f>
        <v>300</v>
      </c>
      <c r="J25" s="1" t="s">
        <v>41</v>
      </c>
    </row>
    <row r="26" spans="1:14" x14ac:dyDescent="0.3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>REPT("★",TRUNC(SUMPRODUCT(D26:F26,{0.5,0.3,0.2}))) &amp; REPT("☆",5-TRUNC(SUMPRODUCT(D26:F26,{0.5,0.3,0.2})))</f>
        <v>★★☆☆☆</v>
      </c>
      <c r="H26" s="1" t="s">
        <v>27</v>
      </c>
      <c r="I26" s="6" cm="1">
        <f t="array" ref="I26">fn포인트(E26,F26)</f>
        <v>0</v>
      </c>
      <c r="J26" s="1" t="s">
        <v>28</v>
      </c>
    </row>
    <row r="27" spans="1:14" x14ac:dyDescent="0.3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>REPT("★",TRUNC(SUMPRODUCT(D27:F27,{0.5,0.3,0.2}))) &amp; REPT("☆",5-TRUNC(SUMPRODUCT(D27:F27,{0.5,0.3,0.2})))</f>
        <v>★★★★☆</v>
      </c>
      <c r="H27" s="1" t="s">
        <v>19</v>
      </c>
      <c r="I27" s="6" cm="1">
        <f t="array" ref="I27">fn포인트(E27,F27)</f>
        <v>300</v>
      </c>
      <c r="J27" s="1" t="s">
        <v>72</v>
      </c>
    </row>
    <row r="28" spans="1:14" x14ac:dyDescent="0.3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>REPT("★",TRUNC(SUMPRODUCT(D28:F28,{0.5,0.3,0.2}))) &amp; REPT("☆",5-TRUNC(SUMPRODUCT(D28:F28,{0.5,0.3,0.2})))</f>
        <v>★★☆☆☆</v>
      </c>
      <c r="H28" s="1" t="s">
        <v>27</v>
      </c>
      <c r="I28" s="6" cm="1">
        <f t="array" ref="I28">fn포인트(E28,F28)</f>
        <v>0</v>
      </c>
      <c r="J28" s="1" t="s">
        <v>73</v>
      </c>
    </row>
    <row r="29" spans="1:14" x14ac:dyDescent="0.3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>REPT("★",TRUNC(SUMPRODUCT(D29:F29,{0.5,0.3,0.2}))) &amp; REPT("☆",5-TRUNC(SUMPRODUCT(D29:F29,{0.5,0.3,0.2})))</f>
        <v>★★★★☆</v>
      </c>
      <c r="H29" s="1" t="s">
        <v>27</v>
      </c>
      <c r="I29" s="6" cm="1">
        <f t="array" ref="I29">fn포인트(E29,F29)</f>
        <v>300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57B84-B1EF-426C-A7C3-29264F00AE8B}">
  <sheetPr codeName="Sheet5"/>
  <dimension ref="A1:J17"/>
  <sheetViews>
    <sheetView workbookViewId="0"/>
  </sheetViews>
  <sheetFormatPr defaultRowHeight="16.5" x14ac:dyDescent="0.3"/>
  <cols>
    <col min="1" max="2" width="20.875" bestFit="1" customWidth="1"/>
    <col min="3" max="3" width="18.75" bestFit="1" customWidth="1"/>
    <col min="4" max="4" width="20.875" bestFit="1" customWidth="1"/>
    <col min="5" max="5" width="14.625" bestFit="1" customWidth="1"/>
    <col min="6" max="6" width="20.875" bestFit="1" customWidth="1"/>
    <col min="7" max="8" width="16.625" bestFit="1" customWidth="1"/>
    <col min="9" max="9" width="18.75" bestFit="1" customWidth="1"/>
    <col min="10" max="10" width="16.625" bestFit="1" customWidth="1"/>
  </cols>
  <sheetData>
    <row r="1" spans="1:10" x14ac:dyDescent="0.3">
      <c r="A1" s="28" t="s">
        <v>196</v>
      </c>
    </row>
    <row r="3" spans="1:10" x14ac:dyDescent="0.3">
      <c r="A3" t="s">
        <v>177</v>
      </c>
      <c r="B3" t="s">
        <v>178</v>
      </c>
      <c r="C3" t="s">
        <v>179</v>
      </c>
      <c r="D3" t="s">
        <v>180</v>
      </c>
      <c r="E3" t="s">
        <v>181</v>
      </c>
      <c r="F3" t="s">
        <v>182</v>
      </c>
      <c r="G3" t="s">
        <v>183</v>
      </c>
      <c r="H3" t="s">
        <v>184</v>
      </c>
      <c r="I3" t="s">
        <v>185</v>
      </c>
      <c r="J3" t="s">
        <v>186</v>
      </c>
    </row>
    <row r="4" spans="1:10" x14ac:dyDescent="0.3">
      <c r="A4" t="s">
        <v>25</v>
      </c>
      <c r="B4" t="s">
        <v>189</v>
      </c>
      <c r="C4" t="s">
        <v>83</v>
      </c>
      <c r="D4">
        <v>5</v>
      </c>
      <c r="E4">
        <v>3</v>
      </c>
      <c r="F4">
        <v>4</v>
      </c>
      <c r="G4" t="s">
        <v>80</v>
      </c>
      <c r="H4" t="s">
        <v>190</v>
      </c>
      <c r="I4">
        <v>600</v>
      </c>
      <c r="J4" t="s">
        <v>169</v>
      </c>
    </row>
    <row r="5" spans="1:10" x14ac:dyDescent="0.3">
      <c r="A5" t="s">
        <v>42</v>
      </c>
      <c r="B5" t="s">
        <v>191</v>
      </c>
      <c r="C5" t="s">
        <v>83</v>
      </c>
      <c r="D5">
        <v>1</v>
      </c>
      <c r="E5">
        <v>2</v>
      </c>
      <c r="F5">
        <v>4</v>
      </c>
      <c r="G5" t="s">
        <v>84</v>
      </c>
      <c r="H5" t="s">
        <v>188</v>
      </c>
      <c r="I5">
        <v>600</v>
      </c>
      <c r="J5" t="s">
        <v>169</v>
      </c>
    </row>
    <row r="6" spans="1:10" x14ac:dyDescent="0.3">
      <c r="A6" t="s">
        <v>45</v>
      </c>
      <c r="B6" t="s">
        <v>192</v>
      </c>
      <c r="C6" t="s">
        <v>81</v>
      </c>
      <c r="D6">
        <v>2</v>
      </c>
      <c r="E6">
        <v>3</v>
      </c>
      <c r="F6">
        <v>5</v>
      </c>
      <c r="G6" t="s">
        <v>77</v>
      </c>
      <c r="H6" t="s">
        <v>188</v>
      </c>
      <c r="I6">
        <v>800</v>
      </c>
      <c r="J6" t="s">
        <v>169</v>
      </c>
    </row>
    <row r="7" spans="1:10" x14ac:dyDescent="0.3">
      <c r="A7" t="s">
        <v>46</v>
      </c>
      <c r="B7" t="s">
        <v>191</v>
      </c>
      <c r="C7" t="s">
        <v>85</v>
      </c>
      <c r="D7">
        <v>4</v>
      </c>
      <c r="E7">
        <v>4</v>
      </c>
      <c r="F7">
        <v>3</v>
      </c>
      <c r="G7" t="s">
        <v>79</v>
      </c>
      <c r="H7" t="s">
        <v>190</v>
      </c>
      <c r="I7">
        <v>600</v>
      </c>
      <c r="J7" t="s">
        <v>169</v>
      </c>
    </row>
    <row r="8" spans="1:10" x14ac:dyDescent="0.3">
      <c r="A8" t="s">
        <v>47</v>
      </c>
      <c r="B8" t="s">
        <v>187</v>
      </c>
      <c r="C8" t="s">
        <v>86</v>
      </c>
      <c r="D8">
        <v>5</v>
      </c>
      <c r="E8">
        <v>3</v>
      </c>
      <c r="F8">
        <v>4</v>
      </c>
      <c r="G8" t="s">
        <v>80</v>
      </c>
      <c r="H8" t="s">
        <v>188</v>
      </c>
      <c r="I8">
        <v>600</v>
      </c>
      <c r="J8" t="s">
        <v>169</v>
      </c>
    </row>
    <row r="9" spans="1:10" x14ac:dyDescent="0.3">
      <c r="A9" t="s">
        <v>51</v>
      </c>
      <c r="B9" t="s">
        <v>193</v>
      </c>
      <c r="C9" t="s">
        <v>81</v>
      </c>
      <c r="D9">
        <v>5</v>
      </c>
      <c r="E9">
        <v>5</v>
      </c>
      <c r="F9">
        <v>5</v>
      </c>
      <c r="G9" t="s">
        <v>87</v>
      </c>
      <c r="H9" t="s">
        <v>190</v>
      </c>
      <c r="I9">
        <v>1000</v>
      </c>
      <c r="J9" t="s">
        <v>169</v>
      </c>
    </row>
    <row r="10" spans="1:10" x14ac:dyDescent="0.3">
      <c r="A10" t="s">
        <v>57</v>
      </c>
      <c r="B10" t="s">
        <v>187</v>
      </c>
      <c r="C10" t="s">
        <v>88</v>
      </c>
      <c r="D10">
        <v>4</v>
      </c>
      <c r="E10">
        <v>2</v>
      </c>
      <c r="F10">
        <v>1</v>
      </c>
      <c r="G10" t="s">
        <v>77</v>
      </c>
      <c r="H10" t="s">
        <v>190</v>
      </c>
      <c r="I10">
        <v>300</v>
      </c>
      <c r="J10" t="s">
        <v>169</v>
      </c>
    </row>
    <row r="11" spans="1:10" x14ac:dyDescent="0.3">
      <c r="A11" t="s">
        <v>58</v>
      </c>
      <c r="B11" t="s">
        <v>191</v>
      </c>
      <c r="C11" t="s">
        <v>89</v>
      </c>
      <c r="D11">
        <v>3</v>
      </c>
      <c r="E11">
        <v>1</v>
      </c>
      <c r="F11">
        <v>1</v>
      </c>
      <c r="G11" t="s">
        <v>77</v>
      </c>
      <c r="H11" t="s">
        <v>188</v>
      </c>
      <c r="I11">
        <v>0</v>
      </c>
      <c r="J11" t="s">
        <v>169</v>
      </c>
    </row>
    <row r="12" spans="1:10" x14ac:dyDescent="0.3">
      <c r="A12" t="s">
        <v>61</v>
      </c>
      <c r="B12" t="s">
        <v>191</v>
      </c>
      <c r="C12" t="s">
        <v>88</v>
      </c>
      <c r="D12">
        <v>1</v>
      </c>
      <c r="E12">
        <v>1</v>
      </c>
      <c r="F12">
        <v>3</v>
      </c>
      <c r="G12" t="s">
        <v>84</v>
      </c>
      <c r="H12" t="s">
        <v>188</v>
      </c>
      <c r="I12">
        <v>300</v>
      </c>
      <c r="J12" t="s">
        <v>169</v>
      </c>
    </row>
    <row r="13" spans="1:10" x14ac:dyDescent="0.3">
      <c r="A13" t="s">
        <v>63</v>
      </c>
      <c r="B13" t="s">
        <v>194</v>
      </c>
      <c r="C13" t="s">
        <v>78</v>
      </c>
      <c r="D13">
        <v>3</v>
      </c>
      <c r="E13">
        <v>5</v>
      </c>
      <c r="F13">
        <v>1</v>
      </c>
      <c r="G13" t="s">
        <v>79</v>
      </c>
      <c r="H13" t="s">
        <v>188</v>
      </c>
      <c r="I13">
        <v>600</v>
      </c>
      <c r="J13" t="s">
        <v>169</v>
      </c>
    </row>
    <row r="14" spans="1:10" x14ac:dyDescent="0.3">
      <c r="A14" t="s">
        <v>64</v>
      </c>
      <c r="B14" t="s">
        <v>195</v>
      </c>
      <c r="C14" t="s">
        <v>85</v>
      </c>
      <c r="D14">
        <v>1</v>
      </c>
      <c r="E14">
        <v>5</v>
      </c>
      <c r="F14">
        <v>4</v>
      </c>
      <c r="G14" t="s">
        <v>77</v>
      </c>
      <c r="H14" t="s">
        <v>190</v>
      </c>
      <c r="I14">
        <v>800</v>
      </c>
      <c r="J14" t="s">
        <v>169</v>
      </c>
    </row>
    <row r="15" spans="1:10" x14ac:dyDescent="0.3">
      <c r="A15" t="s">
        <v>68</v>
      </c>
      <c r="B15" t="s">
        <v>195</v>
      </c>
      <c r="C15" t="s">
        <v>85</v>
      </c>
      <c r="D15">
        <v>4</v>
      </c>
      <c r="E15">
        <v>1</v>
      </c>
      <c r="F15">
        <v>2</v>
      </c>
      <c r="G15" t="s">
        <v>77</v>
      </c>
      <c r="H15" t="s">
        <v>190</v>
      </c>
      <c r="I15">
        <v>300</v>
      </c>
      <c r="J15" t="s">
        <v>169</v>
      </c>
    </row>
    <row r="16" spans="1:10" x14ac:dyDescent="0.3">
      <c r="A16" t="s">
        <v>70</v>
      </c>
      <c r="B16" t="s">
        <v>187</v>
      </c>
      <c r="C16" t="s">
        <v>85</v>
      </c>
      <c r="D16">
        <v>3</v>
      </c>
      <c r="E16">
        <v>1</v>
      </c>
      <c r="F16">
        <v>3</v>
      </c>
      <c r="G16" t="s">
        <v>77</v>
      </c>
      <c r="H16" t="s">
        <v>190</v>
      </c>
      <c r="I16">
        <v>300</v>
      </c>
      <c r="J16" t="s">
        <v>169</v>
      </c>
    </row>
    <row r="17" spans="1:10" x14ac:dyDescent="0.3">
      <c r="A17" t="s">
        <v>71</v>
      </c>
      <c r="B17" t="s">
        <v>194</v>
      </c>
      <c r="C17" t="s">
        <v>88</v>
      </c>
      <c r="D17">
        <v>5</v>
      </c>
      <c r="E17">
        <v>4</v>
      </c>
      <c r="F17">
        <v>5</v>
      </c>
      <c r="G17" t="s">
        <v>80</v>
      </c>
      <c r="H17" t="s">
        <v>190</v>
      </c>
      <c r="I17">
        <v>800</v>
      </c>
      <c r="J17" t="s">
        <v>169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D9" sqref="D9"/>
    </sheetView>
  </sheetViews>
  <sheetFormatPr defaultRowHeight="16.5" x14ac:dyDescent="0.3"/>
  <cols>
    <col min="1" max="1" width="15.5" bestFit="1" customWidth="1"/>
    <col min="2" max="2" width="11" bestFit="1" customWidth="1"/>
    <col min="3" max="3" width="14.5" bestFit="1" customWidth="1"/>
    <col min="4" max="4" width="12.5" bestFit="1" customWidth="1"/>
  </cols>
  <sheetData>
    <row r="2" spans="1:4" x14ac:dyDescent="0.3">
      <c r="A2" s="26" t="s">
        <v>173</v>
      </c>
      <c r="B2" s="26" t="s">
        <v>174</v>
      </c>
      <c r="C2" t="s">
        <v>171</v>
      </c>
      <c r="D2" t="s">
        <v>172</v>
      </c>
    </row>
    <row r="3" spans="1:4" x14ac:dyDescent="0.3">
      <c r="A3" t="s">
        <v>169</v>
      </c>
      <c r="D3" s="27"/>
    </row>
    <row r="4" spans="1:4" x14ac:dyDescent="0.3">
      <c r="B4" t="s">
        <v>88</v>
      </c>
      <c r="C4">
        <v>10</v>
      </c>
      <c r="D4" s="27">
        <v>1400</v>
      </c>
    </row>
    <row r="5" spans="1:4" x14ac:dyDescent="0.3">
      <c r="B5" t="s">
        <v>83</v>
      </c>
      <c r="C5">
        <v>6</v>
      </c>
      <c r="D5" s="27">
        <v>1200</v>
      </c>
    </row>
    <row r="6" spans="1:4" x14ac:dyDescent="0.3">
      <c r="B6" t="s">
        <v>86</v>
      </c>
      <c r="C6">
        <v>5</v>
      </c>
      <c r="D6" s="27">
        <v>600</v>
      </c>
    </row>
    <row r="7" spans="1:4" x14ac:dyDescent="0.3">
      <c r="B7" t="s">
        <v>85</v>
      </c>
      <c r="C7">
        <v>12</v>
      </c>
      <c r="D7" s="27">
        <v>2000</v>
      </c>
    </row>
    <row r="8" spans="1:4" x14ac:dyDescent="0.3">
      <c r="B8" t="s">
        <v>81</v>
      </c>
      <c r="C8">
        <v>7</v>
      </c>
      <c r="D8" s="27">
        <v>1800</v>
      </c>
    </row>
    <row r="9" spans="1:4" x14ac:dyDescent="0.3">
      <c r="A9" t="s">
        <v>175</v>
      </c>
      <c r="C9">
        <v>40</v>
      </c>
      <c r="D9" s="27">
        <v>7000</v>
      </c>
    </row>
    <row r="10" spans="1:4" x14ac:dyDescent="0.3">
      <c r="A10" t="s">
        <v>170</v>
      </c>
      <c r="D10" s="27"/>
    </row>
    <row r="11" spans="1:4" x14ac:dyDescent="0.3">
      <c r="B11" t="s">
        <v>89</v>
      </c>
      <c r="C11">
        <v>4</v>
      </c>
      <c r="D11" s="27">
        <v>800</v>
      </c>
    </row>
    <row r="12" spans="1:4" x14ac:dyDescent="0.3">
      <c r="B12" t="s">
        <v>76</v>
      </c>
      <c r="C12">
        <v>13</v>
      </c>
      <c r="D12" s="27">
        <v>2300</v>
      </c>
    </row>
    <row r="13" spans="1:4" x14ac:dyDescent="0.3">
      <c r="B13" t="s">
        <v>85</v>
      </c>
      <c r="C13">
        <v>5</v>
      </c>
      <c r="D13" s="27">
        <v>1300</v>
      </c>
    </row>
    <row r="14" spans="1:4" x14ac:dyDescent="0.3">
      <c r="B14" t="s">
        <v>81</v>
      </c>
      <c r="C14">
        <v>9</v>
      </c>
      <c r="D14" s="27">
        <v>1900</v>
      </c>
    </row>
    <row r="15" spans="1:4" x14ac:dyDescent="0.3">
      <c r="B15" t="s">
        <v>82</v>
      </c>
      <c r="C15">
        <v>3</v>
      </c>
      <c r="D15" s="27">
        <v>800</v>
      </c>
    </row>
    <row r="16" spans="1:4" x14ac:dyDescent="0.3">
      <c r="A16" t="s">
        <v>176</v>
      </c>
      <c r="C16">
        <v>34</v>
      </c>
      <c r="D16" s="27">
        <v>7100</v>
      </c>
    </row>
    <row r="17" spans="1:4" x14ac:dyDescent="0.3">
      <c r="A17" t="s">
        <v>168</v>
      </c>
      <c r="C17">
        <v>74</v>
      </c>
      <c r="D17" s="27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G8" sqref="G8"/>
    </sheetView>
  </sheetViews>
  <sheetFormatPr defaultRowHeight="16.5" x14ac:dyDescent="0.3"/>
  <cols>
    <col min="1" max="1" width="9" bestFit="1" customWidth="1"/>
    <col min="2" max="2" width="11" bestFit="1" customWidth="1"/>
    <col min="3" max="3" width="8.75" customWidth="1"/>
    <col min="4" max="4" width="5" customWidth="1"/>
    <col min="5" max="5" width="8.875" customWidth="1"/>
    <col min="6" max="6" width="11" bestFit="1" customWidth="1"/>
    <col min="7" max="7" width="8.5" bestFit="1" customWidth="1"/>
  </cols>
  <sheetData>
    <row r="1" spans="1:7" x14ac:dyDescent="0.3">
      <c r="A1" t="s">
        <v>0</v>
      </c>
    </row>
    <row r="2" spans="1:7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3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3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3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3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3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3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3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3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3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3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3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3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3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3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3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3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3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3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3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3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3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3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3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3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3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3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6138A956-5B11-420A-817B-148DD0B7F0E0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R9" sqref="R9"/>
    </sheetView>
  </sheetViews>
  <sheetFormatPr defaultRowHeight="16.5" x14ac:dyDescent="0.3"/>
  <cols>
    <col min="2" max="2" width="11.75" bestFit="1" customWidth="1"/>
    <col min="3" max="3" width="9.875" customWidth="1"/>
    <col min="4" max="4" width="6.25" customWidth="1"/>
    <col min="7" max="7" width="3.125" customWidth="1"/>
    <col min="8" max="8" width="10.5" customWidth="1"/>
  </cols>
  <sheetData>
    <row r="1" spans="1:6" x14ac:dyDescent="0.3">
      <c r="A1" t="s">
        <v>0</v>
      </c>
    </row>
    <row r="2" spans="1:6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1">
        <v>1</v>
      </c>
    </row>
    <row r="4" spans="1:6" x14ac:dyDescent="0.3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1">
        <v>0</v>
      </c>
    </row>
    <row r="5" spans="1:6" x14ac:dyDescent="0.3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1">
        <v>1</v>
      </c>
    </row>
    <row r="6" spans="1:6" x14ac:dyDescent="0.3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1">
        <v>0</v>
      </c>
    </row>
    <row r="7" spans="1:6" x14ac:dyDescent="0.3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1" t="s">
        <v>165</v>
      </c>
    </row>
    <row r="8" spans="1:6" x14ac:dyDescent="0.3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1">
        <v>0</v>
      </c>
    </row>
    <row r="9" spans="1:6" x14ac:dyDescent="0.3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1">
        <v>1</v>
      </c>
    </row>
    <row r="10" spans="1:6" x14ac:dyDescent="0.3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1" t="s">
        <v>165</v>
      </c>
    </row>
    <row r="11" spans="1:6" x14ac:dyDescent="0.3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1">
        <v>1</v>
      </c>
    </row>
    <row r="12" spans="1:6" x14ac:dyDescent="0.3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workbookViewId="0">
      <selection activeCell="K15" sqref="K15"/>
    </sheetView>
  </sheetViews>
  <sheetFormatPr defaultRowHeight="16.5" x14ac:dyDescent="0.3"/>
  <cols>
    <col min="2" max="2" width="11.5" customWidth="1"/>
    <col min="3" max="6" width="8.25" customWidth="1"/>
  </cols>
  <sheetData>
    <row r="1" spans="1:6" x14ac:dyDescent="0.3">
      <c r="A1" t="s">
        <v>155</v>
      </c>
    </row>
    <row r="2" spans="1:6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3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3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3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3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3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3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3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/>
  </sheetViews>
  <sheetFormatPr defaultRowHeight="16.5" x14ac:dyDescent="0.3"/>
  <cols>
    <col min="7" max="7" width="2.75" customWidth="1"/>
  </cols>
  <sheetData>
    <row r="2" spans="1:8" x14ac:dyDescent="0.3">
      <c r="A2" t="s">
        <v>161</v>
      </c>
      <c r="B2" s="24"/>
    </row>
    <row r="3" spans="1:8" x14ac:dyDescent="0.3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3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3">
      <c r="A5" s="2"/>
      <c r="B5" s="2"/>
      <c r="C5" s="2"/>
      <c r="D5" s="2"/>
      <c r="E5" s="2"/>
      <c r="F5" s="2"/>
      <c r="H5" s="1" t="s">
        <v>159</v>
      </c>
    </row>
    <row r="6" spans="1:8" x14ac:dyDescent="0.3">
      <c r="A6" s="2"/>
      <c r="B6" s="2"/>
      <c r="C6" s="2"/>
      <c r="D6" s="2"/>
      <c r="E6" s="2"/>
      <c r="F6" s="2"/>
      <c r="H6" s="1" t="s">
        <v>160</v>
      </c>
    </row>
    <row r="7" spans="1:8" x14ac:dyDescent="0.3">
      <c r="A7" s="2"/>
      <c r="B7" s="2"/>
      <c r="C7" s="2"/>
      <c r="D7" s="2"/>
      <c r="E7" s="2"/>
      <c r="F7" s="2"/>
      <c r="H7" s="1" t="s">
        <v>157</v>
      </c>
    </row>
    <row r="8" spans="1:8" x14ac:dyDescent="0.3">
      <c r="A8" s="2"/>
      <c r="B8" s="2"/>
      <c r="C8" s="2"/>
      <c r="D8" s="2"/>
      <c r="E8" s="2"/>
      <c r="F8" s="2"/>
    </row>
    <row r="9" spans="1:8" x14ac:dyDescent="0.3">
      <c r="A9" s="2"/>
      <c r="B9" s="2"/>
      <c r="C9" s="2"/>
      <c r="D9" s="2"/>
      <c r="E9" s="2"/>
      <c r="F9" s="2"/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5</xdr:col>
                <xdr:colOff>676275</xdr:colOff>
                <xdr:row>1</xdr:row>
                <xdr:rowOff>133350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이재민</cp:lastModifiedBy>
  <cp:lastPrinted>2024-05-31T18:23:41Z</cp:lastPrinted>
  <dcterms:created xsi:type="dcterms:W3CDTF">2023-05-30T06:41:20Z</dcterms:created>
  <dcterms:modified xsi:type="dcterms:W3CDTF">2025-07-08T10:46:59Z</dcterms:modified>
</cp:coreProperties>
</file>