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MD\Desktop\04회\"/>
    </mc:Choice>
  </mc:AlternateContent>
  <xr:revisionPtr revIDLastSave="0" documentId="13_ncr:1_{C722E82B-7CE7-4E1B-96C8-A600E80AA615}" xr6:coauthVersionLast="47" xr6:coauthVersionMax="47" xr10:uidLastSave="{00000000-0000-0000-0000-000000000000}"/>
  <bookViews>
    <workbookView xWindow="-120" yWindow="-120" windowWidth="29040" windowHeight="15840" tabRatio="796" activeTab="4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1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3" l="1" a="1"/>
  <c r="N9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M17" i="3" a="1"/>
  <c r="M17" i="3" s="1"/>
  <c r="N17" i="3" a="1"/>
  <c r="N17" i="3" s="1"/>
  <c r="N16" i="3" a="1"/>
  <c r="N16" i="3" s="1"/>
  <c r="M16" i="3" a="1"/>
  <c r="M16" i="3" s="1"/>
  <c r="A32" i="1"/>
  <c r="I4" i="3" a="1"/>
  <c r="I10" i="3" a="1"/>
  <c r="I16" i="3" a="1"/>
  <c r="I22" i="3" a="1"/>
  <c r="I11" i="3" a="1"/>
  <c r="I5" i="3" a="1"/>
  <c r="I17" i="3" a="1"/>
  <c r="I12" i="3" a="1"/>
  <c r="I18" i="3" a="1"/>
  <c r="I25" i="3" a="1"/>
  <c r="I20" i="3" a="1"/>
  <c r="I23" i="3" a="1"/>
  <c r="I6" i="3" a="1"/>
  <c r="I24" i="3" a="1"/>
  <c r="I13" i="3" a="1"/>
  <c r="I19" i="3" a="1"/>
  <c r="I26" i="3" a="1"/>
  <c r="I29" i="3" a="1"/>
  <c r="I7" i="3" a="1"/>
  <c r="I14" i="3" a="1"/>
  <c r="I8" i="3" a="1"/>
  <c r="I15" i="3" a="1"/>
  <c r="I21" i="3" a="1"/>
  <c r="I27" i="3" a="1"/>
  <c r="I28" i="3" a="1"/>
  <c r="I9" i="3" a="1"/>
  <c r="I3" i="3" a="1"/>
  <c r="N12" i="3" l="1"/>
  <c r="N11" i="3"/>
  <c r="N10" i="3"/>
  <c r="I9" i="3"/>
  <c r="I28" i="3"/>
  <c r="I27" i="3"/>
  <c r="I21" i="3"/>
  <c r="I15" i="3"/>
  <c r="I8" i="3"/>
  <c r="I14" i="3"/>
  <c r="I7" i="3"/>
  <c r="I29" i="3"/>
  <c r="I26" i="3"/>
  <c r="I19" i="3"/>
  <c r="I13" i="3"/>
  <c r="I24" i="3"/>
  <c r="I6" i="3"/>
  <c r="I23" i="3"/>
  <c r="I20" i="3"/>
  <c r="I25" i="3"/>
  <c r="I18" i="3"/>
  <c r="I12" i="3"/>
  <c r="I17" i="3"/>
  <c r="I5" i="3"/>
  <c r="I11" i="3"/>
  <c r="I22" i="3"/>
  <c r="I16" i="3"/>
  <c r="I10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F1E86829-6A99-40B4-AB59-635FD0C34025}" sourceFile="C:\Users\AMD\Desktop\04회\제주농원.accdb" keepAlive="1" name="제주농원" type="5" refreshedVersion="8" background="1">
    <dbPr connection="Provider=Microsoft.ACE.OLEDB.12.0;User ID=Admin;Data Source=C:\Users\AMD\Desktop\04회\제주농원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구매후기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<sst xmlns="http://schemas.openxmlformats.org/spreadsheetml/2006/main" count="742" uniqueCount="195">
  <si>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</si>
  <si>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</si>
  <si>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</si>
  <si>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</si>
  <si>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</si>
  <si>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</si>
  <si>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</si>
  <si>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</si>
  <si>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</si>
  <si>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</si>
  <si>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</si>
  <si>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</si>
  <si>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</si>
  <si>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</si>
  <si>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</si>
  <si>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</si>
  <si>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</si>
  <si>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</si>
  <si>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</si>
  <si>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</si>
  <si>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</si>
  <si>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</si>
  <si>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</si>
  <si>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</si>
  <si>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</si>
  <si>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</si>
  <si>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</si>
  <si>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</si>
  <si>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</si>
  <si>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</si>
  <si>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</si>
  <si>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</si>
  <si>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</si>
  <si>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</si>
  <si>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</si>
  <si>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</si>
  <si>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</si>
  <si>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</si>
  <si>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</si>
  <si>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</si>
  <si>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</si>
  <si>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</si>
  <si>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</si>
  <si>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</si>
  <si>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</si>
  <si>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</si>
  <si>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</si>
  <si>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</si>
  <si>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</si>
  <si>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</si>
  <si>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</si>
  <si>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</si>
  <si>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</si>
  <si>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</si>
  <si>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</si>
  <si>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</si>
  <si>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</si>
  <si>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</si>
  <si>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</si>
  <si>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</si>
  <si>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</si>
  <si>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</si>
  <si>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</si>
  <si>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</si>
  <si>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</si>
  <si>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</si>
  <si>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</si>
  <si>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</si>
  <si>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</si>
  <si>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</si>
  <si>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</si>
  <si>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</si>
  <si>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</si>
  <si>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</si>
  <si>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</si>
  <si>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</si>
  <si>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</si>
  <si>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</si>
  <si>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</si>
  <si>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</si>
  <si>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</si>
  <si>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</si>
  <si>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</si>
  <si>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</si>
  <si>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</si>
  <si>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</si>
  <si>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</si>
  <si>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</si>
  <si>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</si>
  <si>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</si>
  <si>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</si>
  <si>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</si>
  <si>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</si>
  <si>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</si>
  <si>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</si>
  <si>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</si>
  <si>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</si>
  <si>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</si>
  <si>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</si>
  <si>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</si>
  <si>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</si>
  <si>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</si>
  <si>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</si>
  <si>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</si>
  <si>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</si>
  <si>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</si>
  <si>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</si>
  <si>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</si>
  <si>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</si>
  <si>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</si>
  <si>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</si>
  <si>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</si>
  <si>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</si>
  <si>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</si>
  <si>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</si>
  <si>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</si>
  <si>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</si>
  <si>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</si>
  <si>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</si>
  <si>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</si>
  <si>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</si>
  <si>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</si>
  <si>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</si>
  <si>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</si>
  <si>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</si>
  <si>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</si>
  <si>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</si>
  <si>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</si>
  <si>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</si>
  <si>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</si>
  <si>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</si>
  <si>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</si>
  <si>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</si>
  <si>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</si>
  <si>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</si>
  <si>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</si>
  <si>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</si>
  <si>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</si>
  <si>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</si>
  <si>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</si>
  <si>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</si>
  <si>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</si>
  <si>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</si>
  <si>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</si>
  <si>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</si>
  <si>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</si>
  <si>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</si>
  <si>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</si>
  <si>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</si>
  <si>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</si>
  <si>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</si>
  <si>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</si>
  <si>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</si>
  <si>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</si>
  <si>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</si>
  <si>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</si>
  <si>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</si>
  <si>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</si>
  <si>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</si>
  <si>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</si>
  <si>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</si>
  <si>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</si>
  <si>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</si>
  <si>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</si>
  <si>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</si>
  <si>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</si>
  <si>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</si>
  <si>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</si>
  <si>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명품마트</t>
  </si>
  <si>
    <t>상공마트</t>
  </si>
  <si>
    <t>총합계</t>
  </si>
  <si>
    <t>합계 : 상품상태</t>
  </si>
  <si>
    <t>합계 : 포인트</t>
  </si>
  <si>
    <t>마트</t>
  </si>
  <si>
    <t>상품명</t>
  </si>
  <si>
    <t>명품마트 요약</t>
  </si>
  <si>
    <t>상공마트 요약</t>
  </si>
  <si>
    <t>리뷰번호</t>
  </si>
  <si>
    <t>상품코드</t>
  </si>
  <si>
    <t>상품상태</t>
  </si>
  <si>
    <t>맛</t>
  </si>
  <si>
    <t>포장상태</t>
  </si>
  <si>
    <t>평점</t>
  </si>
  <si>
    <t>사진</t>
  </si>
  <si>
    <t>포인트</t>
  </si>
  <si>
    <t>KM</t>
  </si>
  <si>
    <t>유</t>
  </si>
  <si>
    <t>KS</t>
  </si>
  <si>
    <t>RS</t>
  </si>
  <si>
    <t>무</t>
  </si>
  <si>
    <t>CL</t>
  </si>
  <si>
    <t>CS</t>
  </si>
  <si>
    <t>RL</t>
  </si>
  <si>
    <t>KL</t>
  </si>
  <si>
    <t>합계 : 포인트 - 마트: 명품마트에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</si>
</sst>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accent1"/>
                </a:solidFill>
                <a:prstDash val="sysDash"/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3E-4AE9-AEC9-3451442E1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19EB8ACD-B14F-4156-14EF-194D7B0EC9E8}"/>
            </a:ext>
          </a:extLst>
        </xdr:cNvPr>
        <xdr:cNvSpPr/>
      </xdr:nvSpPr>
      <xdr:spPr>
        <a:xfrm>
          <a:off x="4419600" y="209550"/>
          <a:ext cx="800100" cy="4191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6</xdr:row>
      <xdr:rowOff>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90344475-8DF1-0C0F-46B3-64D07E840153}"/>
            </a:ext>
          </a:extLst>
        </xdr:cNvPr>
        <xdr:cNvSpPr/>
      </xdr:nvSpPr>
      <xdr:spPr>
        <a:xfrm>
          <a:off x="4419600" y="838200"/>
          <a:ext cx="800100" cy="4191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676275</xdr:colOff>
          <xdr:row>1</xdr:row>
          <xdr:rowOff>133350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MD" refreshedDate="45638.920754629631" backgroundQuery="1" createdVersion="8" refreshedVersion="8" minRefreshableVersion="3" recordCount="27" xr:uid="{3B144F80-2139-499B-BF75-3F02230A1B9E}">
  <cacheSource type="external" connectionId="2"/>
  <cacheFields count="10">
    <cacheField name="리뷰번호" numFmtId="0">
      <sharedItems count="27">
        <s v="M001"/>
        <s v="M002"/>
        <s v="M003"/>
        <s v="M004"/>
        <s v="M005"/>
        <s v="M006"/>
        <s v="M007"/>
        <s v="M008"/>
        <s v="M009"/>
        <s v="M010"/>
        <s v="M011"/>
        <s v="M012"/>
        <s v="M013"/>
        <s v="M014"/>
        <s v="M015"/>
        <s v="M016"/>
        <s v="M017"/>
        <s v="M018"/>
        <s v="M019"/>
        <s v="M020"/>
        <s v="M021"/>
        <s v="M022"/>
        <s v="M023"/>
        <s v="M024"/>
        <s v="M025"/>
        <s v="M026"/>
        <s v="M027"/>
      </sharedItems>
    </cacheField>
    <cacheField name="상품코드" numFmtId="0">
      <sharedItems count="9">
        <s v="CM"/>
        <s v="RL"/>
        <s v="RM"/>
        <s v="KS"/>
        <s v="CS"/>
        <s v="CL"/>
        <s v="RS"/>
        <s v="KM"/>
        <s v="KL"/>
      </sharedItems>
    </cacheField>
    <cacheField name="상품명" numFmtId="0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맛" numFmtId="0">
      <sharedItems containsSemiMixedTypes="0" containsString="0" containsNumber="1" containsInteger="1" minValue="1" maxValue="5" count="5">
        <n v="5"/>
        <n v="3"/>
        <n v="1"/>
        <n v="2"/>
        <n v="4"/>
      </sharedItems>
    </cacheField>
    <cacheField name="포장상태" numFmtId="0">
      <sharedItems containsSemiMixedTypes="0" containsString="0" containsNumber="1" containsInteger="1" minValue="1" maxValue="5" count="5">
        <n v="3"/>
        <n v="4"/>
        <n v="1"/>
        <n v="5"/>
        <n v="2"/>
      </sharedItems>
    </cacheField>
    <cacheField name="평점" numFmtId="0">
      <sharedItems count="5">
        <s v="★★★☆☆"/>
        <s v="★★★★☆"/>
        <s v="★★☆☆☆"/>
        <s v="★☆☆☆☆"/>
        <s v="★★★★★"/>
      </sharedItems>
    </cacheField>
    <cacheField name="사진" numFmtId="0">
      <sharedItems count="2">
        <s v="유"/>
        <s v="무"/>
      </sharedItems>
    </cacheField>
    <cacheField name="포인트" numFmtId="0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2"/>
    <x v="0"/>
    <x v="2"/>
    <x v="0"/>
    <x v="2"/>
    <x v="0"/>
    <x v="2"/>
    <x v="0"/>
  </r>
  <r>
    <x v="3"/>
    <x v="3"/>
    <x v="3"/>
    <x v="2"/>
    <x v="1"/>
    <x v="2"/>
    <x v="2"/>
    <x v="1"/>
    <x v="2"/>
    <x v="0"/>
  </r>
  <r>
    <x v="4"/>
    <x v="4"/>
    <x v="1"/>
    <x v="3"/>
    <x v="3"/>
    <x v="1"/>
    <x v="3"/>
    <x v="0"/>
    <x v="1"/>
    <x v="1"/>
  </r>
  <r>
    <x v="5"/>
    <x v="1"/>
    <x v="2"/>
    <x v="4"/>
    <x v="3"/>
    <x v="1"/>
    <x v="0"/>
    <x v="1"/>
    <x v="1"/>
    <x v="0"/>
  </r>
  <r>
    <x v="6"/>
    <x v="3"/>
    <x v="3"/>
    <x v="2"/>
    <x v="1"/>
    <x v="3"/>
    <x v="2"/>
    <x v="0"/>
    <x v="0"/>
    <x v="1"/>
  </r>
  <r>
    <x v="7"/>
    <x v="4"/>
    <x v="4"/>
    <x v="4"/>
    <x v="4"/>
    <x v="0"/>
    <x v="0"/>
    <x v="1"/>
    <x v="1"/>
    <x v="1"/>
  </r>
  <r>
    <x v="8"/>
    <x v="5"/>
    <x v="5"/>
    <x v="1"/>
    <x v="1"/>
    <x v="1"/>
    <x v="1"/>
    <x v="0"/>
    <x v="1"/>
    <x v="1"/>
  </r>
  <r>
    <x v="9"/>
    <x v="5"/>
    <x v="1"/>
    <x v="2"/>
    <x v="1"/>
    <x v="1"/>
    <x v="2"/>
    <x v="1"/>
    <x v="1"/>
    <x v="0"/>
  </r>
  <r>
    <x v="10"/>
    <x v="5"/>
    <x v="2"/>
    <x v="3"/>
    <x v="0"/>
    <x v="1"/>
    <x v="2"/>
    <x v="0"/>
    <x v="0"/>
    <x v="0"/>
  </r>
  <r>
    <x v="11"/>
    <x v="6"/>
    <x v="3"/>
    <x v="1"/>
    <x v="0"/>
    <x v="3"/>
    <x v="4"/>
    <x v="1"/>
    <x v="3"/>
    <x v="1"/>
  </r>
  <r>
    <x v="12"/>
    <x v="7"/>
    <x v="4"/>
    <x v="2"/>
    <x v="1"/>
    <x v="4"/>
    <x v="2"/>
    <x v="0"/>
    <x v="2"/>
    <x v="0"/>
  </r>
  <r>
    <x v="13"/>
    <x v="5"/>
    <x v="6"/>
    <x v="4"/>
    <x v="3"/>
    <x v="2"/>
    <x v="2"/>
    <x v="1"/>
    <x v="2"/>
    <x v="1"/>
  </r>
  <r>
    <x v="14"/>
    <x v="4"/>
    <x v="7"/>
    <x v="0"/>
    <x v="2"/>
    <x v="2"/>
    <x v="2"/>
    <x v="0"/>
    <x v="4"/>
    <x v="1"/>
  </r>
  <r>
    <x v="15"/>
    <x v="3"/>
    <x v="8"/>
    <x v="2"/>
    <x v="4"/>
    <x v="4"/>
    <x v="2"/>
    <x v="1"/>
    <x v="1"/>
    <x v="0"/>
  </r>
  <r>
    <x v="16"/>
    <x v="4"/>
    <x v="4"/>
    <x v="0"/>
    <x v="0"/>
    <x v="3"/>
    <x v="1"/>
    <x v="1"/>
    <x v="3"/>
    <x v="0"/>
  </r>
  <r>
    <x v="17"/>
    <x v="4"/>
    <x v="6"/>
    <x v="3"/>
    <x v="2"/>
    <x v="0"/>
    <x v="3"/>
    <x v="0"/>
    <x v="2"/>
    <x v="1"/>
  </r>
  <r>
    <x v="18"/>
    <x v="5"/>
    <x v="7"/>
    <x v="4"/>
    <x v="4"/>
    <x v="1"/>
    <x v="1"/>
    <x v="1"/>
    <x v="0"/>
    <x v="0"/>
  </r>
  <r>
    <x v="19"/>
    <x v="7"/>
    <x v="8"/>
    <x v="0"/>
    <x v="0"/>
    <x v="2"/>
    <x v="0"/>
    <x v="0"/>
    <x v="1"/>
    <x v="1"/>
  </r>
  <r>
    <x v="20"/>
    <x v="8"/>
    <x v="4"/>
    <x v="3"/>
    <x v="0"/>
    <x v="1"/>
    <x v="2"/>
    <x v="1"/>
    <x v="0"/>
    <x v="1"/>
  </r>
  <r>
    <x v="21"/>
    <x v="1"/>
    <x v="2"/>
    <x v="1"/>
    <x v="1"/>
    <x v="1"/>
    <x v="1"/>
    <x v="0"/>
    <x v="1"/>
    <x v="0"/>
  </r>
  <r>
    <x v="22"/>
    <x v="3"/>
    <x v="3"/>
    <x v="0"/>
    <x v="0"/>
    <x v="0"/>
    <x v="0"/>
    <x v="1"/>
    <x v="0"/>
    <x v="0"/>
  </r>
  <r>
    <x v="23"/>
    <x v="8"/>
    <x v="4"/>
    <x v="4"/>
    <x v="2"/>
    <x v="4"/>
    <x v="2"/>
    <x v="1"/>
    <x v="2"/>
    <x v="1"/>
  </r>
  <r>
    <x v="24"/>
    <x v="6"/>
    <x v="3"/>
    <x v="4"/>
    <x v="4"/>
    <x v="1"/>
    <x v="1"/>
    <x v="0"/>
    <x v="0"/>
    <x v="0"/>
  </r>
  <r>
    <x v="25"/>
    <x v="5"/>
    <x v="4"/>
    <x v="0"/>
    <x v="2"/>
    <x v="0"/>
    <x v="2"/>
    <x v="1"/>
    <x v="2"/>
    <x v="1"/>
  </r>
  <r>
    <x v="26"/>
    <x v="7"/>
    <x v="6"/>
    <x v="1"/>
    <x v="4"/>
    <x v="3"/>
    <x v="1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16F179-26F2-46BE-9C76-7FDD06B7E8B5}" name="피벗 테이블2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10">
    <pivotField compact="0" subtotalTop="0" showAll="0"/>
    <pivotField compact="0" subtotalTop="0" showAll="0"/>
    <pivotField axis="axisRow" compact="0" subtotalTop="0" showAll="0" measureFilter="1" sortType="ascending">
      <items count="10">
        <item x="8"/>
        <item x="3"/>
        <item x="2"/>
        <item x="5"/>
        <item x="0"/>
        <item x="6"/>
        <item x="1"/>
        <item x="4"/>
        <item x="7"/>
        <item t="default"/>
      </items>
    </pivotField>
    <pivotField dataField="1"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9"/>
    <field x="2"/>
  </rowFields>
  <rowItems count="15">
    <i>
      <x/>
    </i>
    <i r="1">
      <x v="1"/>
    </i>
    <i r="1">
      <x v="3"/>
    </i>
    <i r="1">
      <x v="5"/>
    </i>
    <i r="1">
      <x v="6"/>
    </i>
    <i r="1">
      <x v="7"/>
    </i>
    <i t="default">
      <x/>
    </i>
    <i>
      <x v="1"/>
    </i>
    <i r="1">
      <x v="1"/>
    </i>
    <i r="1">
      <x v="2"/>
    </i>
    <i r="1">
      <x v="4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3" baseField="0" baseItem="0"/>
    <dataField name="합계 : 포인트" fld="8" baseField="2" baseItem="0" numFmtId="176"/>
  </dataFields>
  <pivotTableStyleInfo name="PivotStyleLight16" showRowHeaders="1" showColHeaders="1" showRowStripes="0" showColStripes="0" showLastColumn="1"/>
  <filters count="1">
    <filter fld="2" type="count" evalOrder="-1" id="3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317063-1D17-45BA-9051-704FE2674EE0}" name="표1" displayName="표1" ref="A3:J17" totalsRowShown="0">
  <autoFilter ref="A3:J17" xr:uid="{C1317063-1D17-45BA-9051-704FE2674EE0}"/>
  <tableColumns count="10">
    <tableColumn id="1" xr3:uid="{A0CFDED0-3AEF-46FB-9510-4F243A2C3B0D}" name="리뷰번호"/>
    <tableColumn id="2" xr3:uid="{496AC0A1-B38F-43ED-8BC9-D04A854A799B}" name="상품코드"/>
    <tableColumn id="3" xr3:uid="{E5FE621E-DEF3-42A9-9A94-1956BEE4F3FE}" name="상품명"/>
    <tableColumn id="4" xr3:uid="{54F8CBA6-E272-4740-A692-EBE8395051F7}" name="상품상태"/>
    <tableColumn id="5" xr3:uid="{90E81ED7-1E6C-44D3-80C0-DFBE34335F5B}" name="맛"/>
    <tableColumn id="6" xr3:uid="{E56EA056-5BB1-4A15-B567-52DD9431E235}" name="포장상태"/>
    <tableColumn id="7" xr3:uid="{3ED4AEE7-729E-49E0-A621-829DA13EEF80}" name="평점"/>
    <tableColumn id="8" xr3:uid="{FED3D0B4-D9CF-431C-B6B4-91DE060AF41A}" name="사진"/>
    <tableColumn id="9" xr3:uid="{97E51730-C905-474F-BB28-AF5A6E7424E7}" name="포인트"/>
    <tableColumn id="10" xr3:uid="{C7FF53B5-4AA6-486F-B459-9367D9ED7443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workbookViewId="0">
      <selection activeCell="A32" sqref="A32"/>
    </sheetView>
  </sheetViews>
  <sheetFormatPr defaultRowHeight="16.5" x14ac:dyDescent="0.3"/>
  <cols>
    <col min="1" max="1" width="8.5" customWidth="1"/>
    <col min="2" max="2" width="8.125" customWidth="1"/>
    <col min="3" max="3" width="10.875" customWidth="1"/>
    <col min="4" max="4" width="8.125" customWidth="1"/>
    <col min="5" max="5" width="3.625" customWidth="1"/>
    <col min="6" max="6" width="8.5" customWidth="1"/>
    <col min="7" max="7" width="11.25" customWidth="1"/>
    <col min="8" max="8" width="4.625" customWidth="1"/>
    <col min="9" max="9" width="6.375" customWidth="1"/>
    <col min="10" max="10" width="15.375" customWidth="1"/>
  </cols>
  <sheetData>
    <row r="1" spans="1:10" x14ac:dyDescent="0.3">
      <c r="A1" t="s">
        <v>0</v>
      </c>
    </row>
    <row r="2" spans="1:10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3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3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3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3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3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3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3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3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3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3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3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3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3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3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3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3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3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3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3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3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3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3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3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3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3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3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3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3">
      <c r="A31" s="25" t="s">
        <v>167</v>
      </c>
    </row>
    <row r="32" spans="1:10" x14ac:dyDescent="0.3">
      <c r="A32" t="b">
        <f>AND(RIGHT(C3,2)="소과",D3&gt;=3,H3="유")</f>
        <v>0</v>
      </c>
    </row>
    <row r="34" spans="1:7" x14ac:dyDescent="0.3">
      <c r="A34" s="1" t="s">
        <v>3</v>
      </c>
      <c r="B34" s="1" t="s">
        <v>5</v>
      </c>
      <c r="C34" s="1" t="s">
        <v>6</v>
      </c>
      <c r="D34" s="1" t="s">
        <v>7</v>
      </c>
      <c r="E34" s="1" t="s">
        <v>8</v>
      </c>
      <c r="F34" s="1" t="s">
        <v>10</v>
      </c>
      <c r="G34" s="1" t="s">
        <v>11</v>
      </c>
    </row>
    <row r="35" spans="1:7" x14ac:dyDescent="0.3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3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3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3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1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view="pageBreakPreview" zoomScaleNormal="100" zoomScaleSheetLayoutView="100" workbookViewId="0"/>
  </sheetViews>
  <sheetFormatPr defaultColWidth="8" defaultRowHeight="16.5" x14ac:dyDescent="0.3"/>
  <cols>
    <col min="2" max="2" width="11.125" bestFit="1" customWidth="1"/>
    <col min="3" max="3" width="9.75" customWidth="1"/>
    <col min="4" max="4" width="9" customWidth="1"/>
    <col min="5" max="5" width="10.875" bestFit="1" customWidth="1"/>
    <col min="7" max="7" width="10.875" bestFit="1" customWidth="1"/>
    <col min="8" max="8" width="11.25" bestFit="1" customWidth="1"/>
  </cols>
  <sheetData>
    <row r="1" spans="1:8" x14ac:dyDescent="0.3">
      <c r="A1" t="s">
        <v>0</v>
      </c>
    </row>
    <row r="2" spans="1:8" x14ac:dyDescent="0.3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3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3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3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3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3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3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3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3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3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3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3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3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3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3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3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3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3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3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3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3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3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3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3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3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3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3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3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3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3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3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3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3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3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3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3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3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3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3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3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3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3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verticalDpi="0" r:id="rId1"/>
  <headerFooter>
    <oddFooter>&amp;C&amp;A 중 &amp;" 중 ,보통"&amp;P쪽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workbookViewId="0">
      <selection activeCell="I3" sqref="I3"/>
    </sheetView>
  </sheetViews>
  <sheetFormatPr defaultRowHeight="16.5" x14ac:dyDescent="0.3"/>
  <cols>
    <col min="1" max="1" width="8.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25" bestFit="1" customWidth="1"/>
    <col min="9" max="9" width="7.125" bestFit="1" customWidth="1"/>
    <col min="10" max="10" width="15.375" customWidth="1"/>
    <col min="11" max="11" width="3" customWidth="1"/>
    <col min="12" max="12" width="8.5" customWidth="1"/>
    <col min="13" max="15" width="10.375" customWidth="1"/>
  </cols>
  <sheetData>
    <row r="1" spans="1:15" x14ac:dyDescent="0.3">
      <c r="A1" t="s">
        <v>0</v>
      </c>
      <c r="L1" t="s">
        <v>75</v>
      </c>
    </row>
    <row r="2" spans="1:15" x14ac:dyDescent="0.3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3">
      <c r="A3" s="1" t="s">
        <v>17</v>
      </c>
      <c r="B3" s="1" t="s">
        <v>18</v>
      </c>
      <c r="C3" s="1" t="str">
        <f>INDEX($M$3:$O$5,MATCH(B3,$L$3:$L$5,1),MATCH(RIGHT(B3,1),$M$2:$O$2,0))</f>
        <v>천애향중과</v>
      </c>
      <c r="D3" s="1">
        <v>3</v>
      </c>
      <c r="E3" s="1">
        <v>5</v>
      </c>
      <c r="F3" s="1">
        <v>3</v>
      </c>
      <c r="G3" s="1" t="str">
        <f>REPT("★",TRUNC(SUMPRODUCT(D3:F3,{0.5,0.3,0.2})))&amp;REPT("☆",5-TRUNC(SUMPRODUCT(D3:F3,{0.5,0.3,0.2})))</f>
        <v>★★★☆☆</v>
      </c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3">
      <c r="A4" s="1" t="s">
        <v>25</v>
      </c>
      <c r="B4" s="1" t="s">
        <v>26</v>
      </c>
      <c r="C4" s="1" t="str">
        <f t="shared" ref="C4:C29" si="0">INDEX($M$3:$O$5,MATCH(B4,$L$3:$L$5,1),MATCH(RIGHT(B4,1),$M$2:$O$2,0))</f>
        <v>레드향대과</v>
      </c>
      <c r="D4" s="1">
        <v>5</v>
      </c>
      <c r="E4" s="1">
        <v>3</v>
      </c>
      <c r="F4" s="1">
        <v>4</v>
      </c>
      <c r="G4" s="1" t="str">
        <f>REPT("★",TRUNC(SUMPRODUCT(D4:F4,{0.5,0.3,0.2})))&amp;REPT("☆",5-TRUNC(SUMPRODUCT(D4:F4,{0.5,0.3,0.2})))</f>
        <v>★★★★☆</v>
      </c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3">
      <c r="A5" s="1" t="s">
        <v>33</v>
      </c>
      <c r="B5" s="1" t="s">
        <v>34</v>
      </c>
      <c r="C5" s="1" t="str">
        <f t="shared" si="0"/>
        <v>레드향중과</v>
      </c>
      <c r="D5" s="1">
        <v>3</v>
      </c>
      <c r="E5" s="1">
        <v>1</v>
      </c>
      <c r="F5" s="1">
        <v>3</v>
      </c>
      <c r="G5" s="1" t="str">
        <f>REPT("★",TRUNC(SUMPRODUCT(D5:F5,{0.5,0.3,0.2})))&amp;REPT("☆",5-TRUNC(SUMPRODUCT(D5:F5,{0.5,0.3,0.2})))</f>
        <v>★★☆☆☆</v>
      </c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3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 t="str">
        <f>REPT("★",TRUNC(SUMPRODUCT(D6:F6,{0.5,0.3,0.2})))&amp;REPT("☆",5-TRUNC(SUMPRODUCT(D6:F6,{0.5,0.3,0.2})))</f>
        <v>★★☆☆☆</v>
      </c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3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 t="str">
        <f>REPT("★",TRUNC(SUMPRODUCT(D7:F7,{0.5,0.3,0.2})))&amp;REPT("☆",5-TRUNC(SUMPRODUCT(D7:F7,{0.5,0.3,0.2})))</f>
        <v>★☆☆☆☆</v>
      </c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5" x14ac:dyDescent="0.3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 t="str">
        <f>REPT("★",TRUNC(SUMPRODUCT(D8:F8,{0.5,0.3,0.2})))&amp;REPT("☆",5-TRUNC(SUMPRODUCT(D8:F8,{0.5,0.3,0.2})))</f>
        <v>★★★☆☆</v>
      </c>
      <c r="H8" s="1" t="s">
        <v>27</v>
      </c>
      <c r="I8" s="6" cm="1">
        <f t="array" ref="I8">fn포인트(E8,F8)</f>
        <v>600</v>
      </c>
      <c r="J8" s="7" t="s">
        <v>72</v>
      </c>
      <c r="L8" s="29" t="s">
        <v>6</v>
      </c>
      <c r="M8" s="29"/>
      <c r="N8" s="3" t="s">
        <v>166</v>
      </c>
    </row>
    <row r="9" spans="1:15" x14ac:dyDescent="0.3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 t="str">
        <f>REPT("★",TRUNC(SUMPRODUCT(D9:F9,{0.5,0.3,0.2})))&amp;REPT("☆",5-TRUNC(SUMPRODUCT(D9:F9,{0.5,0.3,0.2})))</f>
        <v>★★☆☆☆</v>
      </c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>
        <f t="array" ref="N9:N12">FREQUENCY(IF((RIGHT(B3:B29,1)="M")+(RIGHT(B3:B29,1)="L"),D3:D29),M9:M12)</f>
        <v>2</v>
      </c>
    </row>
    <row r="10" spans="1:15" x14ac:dyDescent="0.3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 t="str">
        <f>REPT("★",TRUNC(SUMPRODUCT(D10:F10,{0.5,0.3,0.2})))&amp;REPT("☆",5-TRUNC(SUMPRODUCT(D10:F10,{0.5,0.3,0.2})))</f>
        <v>★★★☆☆</v>
      </c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>
        <v>2</v>
      </c>
    </row>
    <row r="11" spans="1:15" x14ac:dyDescent="0.3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 t="str">
        <f>REPT("★",TRUNC(SUMPRODUCT(D11:F11,{0.5,0.3,0.2})))&amp;REPT("☆",5-TRUNC(SUMPRODUCT(D11:F11,{0.5,0.3,0.2})))</f>
        <v>★★★★☆</v>
      </c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>
        <v>4</v>
      </c>
    </row>
    <row r="12" spans="1:15" x14ac:dyDescent="0.3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 t="str">
        <f>REPT("★",TRUNC(SUMPRODUCT(D12:F12,{0.5,0.3,0.2})))&amp;REPT("☆",5-TRUNC(SUMPRODUCT(D12:F12,{0.5,0.3,0.2})))</f>
        <v>★★☆☆☆</v>
      </c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>
        <v>8</v>
      </c>
    </row>
    <row r="13" spans="1:15" x14ac:dyDescent="0.3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 t="str">
        <f>REPT("★",TRUNC(SUMPRODUCT(D13:F13,{0.5,0.3,0.2})))&amp;REPT("☆",5-TRUNC(SUMPRODUCT(D13:F13,{0.5,0.3,0.2})))</f>
        <v>★★☆☆☆</v>
      </c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3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 t="str">
        <f>REPT("★",TRUNC(SUMPRODUCT(D14:F14,{0.5,0.3,0.2})))&amp;REPT("☆",5-TRUNC(SUMPRODUCT(D14:F14,{0.5,0.3,0.2})))</f>
        <v>★★★★★</v>
      </c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3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 t="str">
        <f>REPT("★",TRUNC(SUMPRODUCT(D15:F15,{0.5,0.3,0.2})))&amp;REPT("☆",5-TRUNC(SUMPRODUCT(D15:F15,{0.5,0.3,0.2})))</f>
        <v>★★☆☆☆</v>
      </c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3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 t="str">
        <f>REPT("★",TRUNC(SUMPRODUCT(D16:F16,{0.5,0.3,0.2})))&amp;REPT("☆",5-TRUNC(SUMPRODUCT(D16:F16,{0.5,0.3,0.2})))</f>
        <v>★★☆☆☆</v>
      </c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 t="str">
        <f t="array" ref="M16">_xlfn.CONCAT(SUM(IF(($H$3:$H$29=$L16)*(LEFT($J$3:$J$29,2)=M$15),1))," / ",COUNTA($J$3:$J$29))</f>
        <v>6 / 27</v>
      </c>
      <c r="N16" s="1" t="str">
        <f t="array" ref="N16">_xlfn.CONCAT(SUM(IF(($H$3:$H$29=$L16)*(LEFT($J$3:$J$29,2)=N$15),1))," / ",COUNTA($J$3:$J$29))</f>
        <v>6 / 27</v>
      </c>
    </row>
    <row r="17" spans="1:14" x14ac:dyDescent="0.3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 t="str">
        <f>REPT("★",TRUNC(SUMPRODUCT(D17:F17,{0.5,0.3,0.2})))&amp;REPT("☆",5-TRUNC(SUMPRODUCT(D17:F17,{0.5,0.3,0.2})))</f>
        <v>★★☆☆☆</v>
      </c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 t="str">
        <f t="array" ref="M17">_xlfn.CONCAT(SUM(IF(($H$3:$H$29=$L17)*(LEFT($J$3:$J$29,2)=M$15),1))," / ",COUNTA($J$3:$J$29))</f>
        <v>7 / 27</v>
      </c>
      <c r="N17" s="1" t="str">
        <f t="array" ref="N17">_xlfn.CONCAT(SUM(IF(($H$3:$H$29=$L17)*(LEFT($J$3:$J$29,2)=N$15),1))," / ",COUNTA($J$3:$J$29))</f>
        <v>8 / 27</v>
      </c>
    </row>
    <row r="18" spans="1:14" x14ac:dyDescent="0.3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 t="str">
        <f>REPT("★",TRUNC(SUMPRODUCT(D18:F18,{0.5,0.3,0.2})))&amp;REPT("☆",5-TRUNC(SUMPRODUCT(D18:F18,{0.5,0.3,0.2})))</f>
        <v>★★☆☆☆</v>
      </c>
      <c r="H18" s="1" t="s">
        <v>27</v>
      </c>
      <c r="I18" s="6" cm="1">
        <f t="array" ref="I18">fn포인트(E18,F18)</f>
        <v>600</v>
      </c>
      <c r="J18" s="1" t="s">
        <v>72</v>
      </c>
    </row>
    <row r="19" spans="1:14" x14ac:dyDescent="0.3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 t="str">
        <f>REPT("★",TRUNC(SUMPRODUCT(D19:F19,{0.5,0.3,0.2})))&amp;REPT("☆",5-TRUNC(SUMPRODUCT(D19:F19,{0.5,0.3,0.2})))</f>
        <v>★★★★☆</v>
      </c>
      <c r="H19" s="1" t="s">
        <v>27</v>
      </c>
      <c r="I19" s="6" cm="1">
        <f t="array" ref="I19">fn포인트(E19,F19)</f>
        <v>1000</v>
      </c>
      <c r="J19" s="1" t="s">
        <v>41</v>
      </c>
    </row>
    <row r="20" spans="1:14" x14ac:dyDescent="0.3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 t="str">
        <f>REPT("★",TRUNC(SUMPRODUCT(D20:F20,{0.5,0.3,0.2})))&amp;REPT("☆",5-TRUNC(SUMPRODUCT(D20:F20,{0.5,0.3,0.2})))</f>
        <v>★☆☆☆☆</v>
      </c>
      <c r="H20" s="1" t="s">
        <v>19</v>
      </c>
      <c r="I20" s="6" cm="1">
        <f t="array" ref="I20">fn포인트(E20,F20)</f>
        <v>300</v>
      </c>
      <c r="J20" s="1" t="s">
        <v>28</v>
      </c>
    </row>
    <row r="21" spans="1:14" x14ac:dyDescent="0.3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 t="str">
        <f>REPT("★",TRUNC(SUMPRODUCT(D21:F21,{0.5,0.3,0.2})))&amp;REPT("☆",5-TRUNC(SUMPRODUCT(D21:F21,{0.5,0.3,0.2})))</f>
        <v>★★★★☆</v>
      </c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3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 t="str">
        <f>REPT("★",TRUNC(SUMPRODUCT(D22:F22,{0.5,0.3,0.2})))&amp;REPT("☆",5-TRUNC(SUMPRODUCT(D22:F22,{0.5,0.3,0.2})))</f>
        <v>★★★☆☆</v>
      </c>
      <c r="H22" s="1" t="s">
        <v>19</v>
      </c>
      <c r="I22" s="6" cm="1">
        <f t="array" ref="I22">fn포인트(E22,F22)</f>
        <v>600</v>
      </c>
      <c r="J22" s="1" t="s">
        <v>73</v>
      </c>
    </row>
    <row r="23" spans="1:14" x14ac:dyDescent="0.3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 t="str">
        <f>REPT("★",TRUNC(SUMPRODUCT(D23:F23,{0.5,0.3,0.2})))&amp;REPT("☆",5-TRUNC(SUMPRODUCT(D23:F23,{0.5,0.3,0.2})))</f>
        <v>★★☆☆☆</v>
      </c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3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 t="str">
        <f>REPT("★",TRUNC(SUMPRODUCT(D24:F24,{0.5,0.3,0.2})))&amp;REPT("☆",5-TRUNC(SUMPRODUCT(D24:F24,{0.5,0.3,0.2})))</f>
        <v>★★★★☆</v>
      </c>
      <c r="H24" s="1" t="s">
        <v>19</v>
      </c>
      <c r="I24" s="6" cm="1">
        <f t="array" ref="I24">fn포인트(E24,F24)</f>
        <v>600</v>
      </c>
      <c r="J24" s="1" t="s">
        <v>72</v>
      </c>
    </row>
    <row r="25" spans="1:14" x14ac:dyDescent="0.3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 t="str">
        <f>REPT("★",TRUNC(SUMPRODUCT(D25:F25,{0.5,0.3,0.2})))&amp;REPT("☆",5-TRUNC(SUMPRODUCT(D25:F25,{0.5,0.3,0.2})))</f>
        <v>★★★☆☆</v>
      </c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3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 t="str">
        <f>REPT("★",TRUNC(SUMPRODUCT(D26:F26,{0.5,0.3,0.2})))&amp;REPT("☆",5-TRUNC(SUMPRODUCT(D26:F26,{0.5,0.3,0.2})))</f>
        <v>★★☆☆☆</v>
      </c>
      <c r="H26" s="1" t="s">
        <v>27</v>
      </c>
      <c r="I26" s="6" cm="1">
        <f t="array" ref="I26">fn포인트(E26,F26)</f>
        <v>300</v>
      </c>
      <c r="J26" s="1" t="s">
        <v>28</v>
      </c>
    </row>
    <row r="27" spans="1:14" x14ac:dyDescent="0.3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 t="str">
        <f>REPT("★",TRUNC(SUMPRODUCT(D27:F27,{0.5,0.3,0.2})))&amp;REPT("☆",5-TRUNC(SUMPRODUCT(D27:F27,{0.5,0.3,0.2})))</f>
        <v>★★★★☆</v>
      </c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3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 t="str">
        <f>REPT("★",TRUNC(SUMPRODUCT(D28:F28,{0.5,0.3,0.2})))&amp;REPT("☆",5-TRUNC(SUMPRODUCT(D28:F28,{0.5,0.3,0.2})))</f>
        <v>★★☆☆☆</v>
      </c>
      <c r="H28" s="1" t="s">
        <v>27</v>
      </c>
      <c r="I28" s="6" cm="1">
        <f t="array" ref="I28">fn포인트(E28,F28)</f>
        <v>300</v>
      </c>
      <c r="J28" s="1" t="s">
        <v>73</v>
      </c>
    </row>
    <row r="29" spans="1:14" x14ac:dyDescent="0.3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 t="str">
        <f>REPT("★",TRUNC(SUMPRODUCT(D29:F29,{0.5,0.3,0.2})))&amp;REPT("☆",5-TRUNC(SUMPRODUCT(D29:F29,{0.5,0.3,0.2})))</f>
        <v>★★★★☆</v>
      </c>
      <c r="H29" s="1" t="s">
        <v>27</v>
      </c>
      <c r="I29" s="6" cm="1">
        <f t="array" ref="I29">fn포인트(E29,F29)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F8F13-DE5D-4914-A316-0D2DEBDEE9C8}">
  <sheetPr codeName="Sheet5"/>
  <dimension ref="A1:J17"/>
  <sheetViews>
    <sheetView workbookViewId="0">
      <selection activeCell="A3" sqref="A3:J17"/>
    </sheetView>
  </sheetViews>
  <sheetFormatPr defaultRowHeight="16.5" x14ac:dyDescent="0.3"/>
  <cols>
    <col min="1" max="2" width="11.25" bestFit="1" customWidth="1"/>
    <col min="3" max="3" width="11" bestFit="1" customWidth="1"/>
    <col min="4" max="4" width="11.25" bestFit="1" customWidth="1"/>
    <col min="5" max="5" width="9.125" bestFit="1" customWidth="1"/>
    <col min="6" max="6" width="11.25" bestFit="1" customWidth="1"/>
    <col min="7" max="7" width="11" bestFit="1" customWidth="1"/>
    <col min="8" max="8" width="9.125" bestFit="1" customWidth="1"/>
    <col min="9" max="9" width="9.375" bestFit="1" customWidth="1"/>
    <col min="10" max="10" width="9.125" bestFit="1" customWidth="1"/>
  </cols>
  <sheetData>
    <row r="1" spans="1:10" x14ac:dyDescent="0.3">
      <c r="A1" s="28" t="s">
        <v>194</v>
      </c>
    </row>
    <row r="3" spans="1:10" x14ac:dyDescent="0.3">
      <c r="A3" t="s">
        <v>177</v>
      </c>
      <c r="B3" t="s">
        <v>178</v>
      </c>
      <c r="C3" t="s">
        <v>174</v>
      </c>
      <c r="D3" t="s">
        <v>179</v>
      </c>
      <c r="E3" t="s">
        <v>180</v>
      </c>
      <c r="F3" t="s">
        <v>181</v>
      </c>
      <c r="G3" t="s">
        <v>182</v>
      </c>
      <c r="H3" t="s">
        <v>183</v>
      </c>
      <c r="I3" t="s">
        <v>184</v>
      </c>
      <c r="J3" t="s">
        <v>173</v>
      </c>
    </row>
    <row r="4" spans="1:10" x14ac:dyDescent="0.3">
      <c r="A4" t="s">
        <v>63</v>
      </c>
      <c r="B4" t="s">
        <v>185</v>
      </c>
      <c r="C4" t="s">
        <v>78</v>
      </c>
      <c r="D4">
        <v>3</v>
      </c>
      <c r="E4">
        <v>5</v>
      </c>
      <c r="F4">
        <v>1</v>
      </c>
      <c r="G4" t="s">
        <v>79</v>
      </c>
      <c r="H4" t="s">
        <v>186</v>
      </c>
      <c r="I4">
        <v>600</v>
      </c>
      <c r="J4" t="s">
        <v>168</v>
      </c>
    </row>
    <row r="5" spans="1:10" x14ac:dyDescent="0.3">
      <c r="A5" t="s">
        <v>45</v>
      </c>
      <c r="B5" t="s">
        <v>187</v>
      </c>
      <c r="C5" t="s">
        <v>81</v>
      </c>
      <c r="D5">
        <v>2</v>
      </c>
      <c r="E5">
        <v>3</v>
      </c>
      <c r="F5">
        <v>5</v>
      </c>
      <c r="G5" t="s">
        <v>77</v>
      </c>
      <c r="H5" t="s">
        <v>186</v>
      </c>
      <c r="I5">
        <v>800</v>
      </c>
      <c r="J5" t="s">
        <v>168</v>
      </c>
    </row>
    <row r="6" spans="1:10" x14ac:dyDescent="0.3">
      <c r="A6" t="s">
        <v>51</v>
      </c>
      <c r="B6" t="s">
        <v>188</v>
      </c>
      <c r="C6" t="s">
        <v>81</v>
      </c>
      <c r="D6">
        <v>5</v>
      </c>
      <c r="E6">
        <v>5</v>
      </c>
      <c r="F6">
        <v>5</v>
      </c>
      <c r="G6" t="s">
        <v>87</v>
      </c>
      <c r="H6" t="s">
        <v>189</v>
      </c>
      <c r="I6">
        <v>1000</v>
      </c>
      <c r="J6" t="s">
        <v>168</v>
      </c>
    </row>
    <row r="7" spans="1:10" x14ac:dyDescent="0.3">
      <c r="A7" t="s">
        <v>47</v>
      </c>
      <c r="B7" t="s">
        <v>190</v>
      </c>
      <c r="C7" t="s">
        <v>86</v>
      </c>
      <c r="D7">
        <v>5</v>
      </c>
      <c r="E7">
        <v>3</v>
      </c>
      <c r="F7">
        <v>4</v>
      </c>
      <c r="G7" t="s">
        <v>80</v>
      </c>
      <c r="H7" t="s">
        <v>186</v>
      </c>
      <c r="I7">
        <v>600</v>
      </c>
      <c r="J7" t="s">
        <v>168</v>
      </c>
    </row>
    <row r="8" spans="1:10" x14ac:dyDescent="0.3">
      <c r="A8" t="s">
        <v>71</v>
      </c>
      <c r="B8" t="s">
        <v>185</v>
      </c>
      <c r="C8" t="s">
        <v>88</v>
      </c>
      <c r="D8">
        <v>5</v>
      </c>
      <c r="E8">
        <v>4</v>
      </c>
      <c r="F8">
        <v>5</v>
      </c>
      <c r="G8" t="s">
        <v>80</v>
      </c>
      <c r="H8" t="s">
        <v>189</v>
      </c>
      <c r="I8">
        <v>800</v>
      </c>
      <c r="J8" t="s">
        <v>168</v>
      </c>
    </row>
    <row r="9" spans="1:10" x14ac:dyDescent="0.3">
      <c r="A9" t="s">
        <v>61</v>
      </c>
      <c r="B9" t="s">
        <v>191</v>
      </c>
      <c r="C9" t="s">
        <v>88</v>
      </c>
      <c r="D9">
        <v>1</v>
      </c>
      <c r="E9">
        <v>1</v>
      </c>
      <c r="F9">
        <v>3</v>
      </c>
      <c r="G9" t="s">
        <v>84</v>
      </c>
      <c r="H9" t="s">
        <v>186</v>
      </c>
      <c r="I9">
        <v>300</v>
      </c>
      <c r="J9" t="s">
        <v>168</v>
      </c>
    </row>
    <row r="10" spans="1:10" x14ac:dyDescent="0.3">
      <c r="A10" t="s">
        <v>57</v>
      </c>
      <c r="B10" t="s">
        <v>190</v>
      </c>
      <c r="C10" t="s">
        <v>88</v>
      </c>
      <c r="D10">
        <v>4</v>
      </c>
      <c r="E10">
        <v>2</v>
      </c>
      <c r="F10">
        <v>1</v>
      </c>
      <c r="G10" t="s">
        <v>77</v>
      </c>
      <c r="H10" t="s">
        <v>189</v>
      </c>
      <c r="I10">
        <v>300</v>
      </c>
      <c r="J10" t="s">
        <v>168</v>
      </c>
    </row>
    <row r="11" spans="1:10" x14ac:dyDescent="0.3">
      <c r="A11" t="s">
        <v>25</v>
      </c>
      <c r="B11" t="s">
        <v>192</v>
      </c>
      <c r="C11" t="s">
        <v>83</v>
      </c>
      <c r="D11">
        <v>5</v>
      </c>
      <c r="E11">
        <v>3</v>
      </c>
      <c r="F11">
        <v>4</v>
      </c>
      <c r="G11" t="s">
        <v>80</v>
      </c>
      <c r="H11" t="s">
        <v>189</v>
      </c>
      <c r="I11">
        <v>600</v>
      </c>
      <c r="J11" t="s">
        <v>168</v>
      </c>
    </row>
    <row r="12" spans="1:10" x14ac:dyDescent="0.3">
      <c r="A12" t="s">
        <v>42</v>
      </c>
      <c r="B12" t="s">
        <v>191</v>
      </c>
      <c r="C12" t="s">
        <v>83</v>
      </c>
      <c r="D12">
        <v>1</v>
      </c>
      <c r="E12">
        <v>2</v>
      </c>
      <c r="F12">
        <v>4</v>
      </c>
      <c r="G12" t="s">
        <v>84</v>
      </c>
      <c r="H12" t="s">
        <v>186</v>
      </c>
      <c r="I12">
        <v>600</v>
      </c>
      <c r="J12" t="s">
        <v>168</v>
      </c>
    </row>
    <row r="13" spans="1:10" x14ac:dyDescent="0.3">
      <c r="A13" t="s">
        <v>70</v>
      </c>
      <c r="B13" t="s">
        <v>190</v>
      </c>
      <c r="C13" t="s">
        <v>85</v>
      </c>
      <c r="D13">
        <v>3</v>
      </c>
      <c r="E13">
        <v>1</v>
      </c>
      <c r="F13">
        <v>3</v>
      </c>
      <c r="G13" t="s">
        <v>77</v>
      </c>
      <c r="H13" t="s">
        <v>189</v>
      </c>
      <c r="I13">
        <v>300</v>
      </c>
      <c r="J13" t="s">
        <v>168</v>
      </c>
    </row>
    <row r="14" spans="1:10" x14ac:dyDescent="0.3">
      <c r="A14" t="s">
        <v>68</v>
      </c>
      <c r="B14" t="s">
        <v>193</v>
      </c>
      <c r="C14" t="s">
        <v>85</v>
      </c>
      <c r="D14">
        <v>4</v>
      </c>
      <c r="E14">
        <v>1</v>
      </c>
      <c r="F14">
        <v>2</v>
      </c>
      <c r="G14" t="s">
        <v>77</v>
      </c>
      <c r="H14" t="s">
        <v>189</v>
      </c>
      <c r="I14">
        <v>300</v>
      </c>
      <c r="J14" t="s">
        <v>168</v>
      </c>
    </row>
    <row r="15" spans="1:10" x14ac:dyDescent="0.3">
      <c r="A15" t="s">
        <v>64</v>
      </c>
      <c r="B15" t="s">
        <v>193</v>
      </c>
      <c r="C15" t="s">
        <v>85</v>
      </c>
      <c r="D15">
        <v>1</v>
      </c>
      <c r="E15">
        <v>5</v>
      </c>
      <c r="F15">
        <v>4</v>
      </c>
      <c r="G15" t="s">
        <v>77</v>
      </c>
      <c r="H15" t="s">
        <v>189</v>
      </c>
      <c r="I15">
        <v>800</v>
      </c>
      <c r="J15" t="s">
        <v>168</v>
      </c>
    </row>
    <row r="16" spans="1:10" x14ac:dyDescent="0.3">
      <c r="A16" t="s">
        <v>46</v>
      </c>
      <c r="B16" t="s">
        <v>191</v>
      </c>
      <c r="C16" t="s">
        <v>85</v>
      </c>
      <c r="D16">
        <v>4</v>
      </c>
      <c r="E16">
        <v>4</v>
      </c>
      <c r="F16">
        <v>3</v>
      </c>
      <c r="G16" t="s">
        <v>79</v>
      </c>
      <c r="H16" t="s">
        <v>189</v>
      </c>
      <c r="I16">
        <v>600</v>
      </c>
      <c r="J16" t="s">
        <v>168</v>
      </c>
    </row>
    <row r="17" spans="1:10" x14ac:dyDescent="0.3">
      <c r="A17" t="s">
        <v>58</v>
      </c>
      <c r="B17" t="s">
        <v>191</v>
      </c>
      <c r="C17" t="s">
        <v>89</v>
      </c>
      <c r="D17">
        <v>3</v>
      </c>
      <c r="E17">
        <v>1</v>
      </c>
      <c r="F17">
        <v>1</v>
      </c>
      <c r="G17" t="s">
        <v>77</v>
      </c>
      <c r="H17" t="s">
        <v>186</v>
      </c>
      <c r="I17">
        <v>0</v>
      </c>
      <c r="J17" t="s">
        <v>168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tabSelected="1" workbookViewId="0">
      <selection activeCell="B4" sqref="B4"/>
    </sheetView>
  </sheetViews>
  <sheetFormatPr defaultRowHeight="16.5" x14ac:dyDescent="0.3"/>
  <cols>
    <col min="1" max="1" width="15.5" bestFit="1" customWidth="1"/>
    <col min="2" max="2" width="11" bestFit="1" customWidth="1"/>
    <col min="3" max="3" width="15.25" bestFit="1" customWidth="1"/>
    <col min="4" max="4" width="13.125" bestFit="1" customWidth="1"/>
  </cols>
  <sheetData>
    <row r="2" spans="1:4" x14ac:dyDescent="0.3">
      <c r="A2" s="26" t="s">
        <v>173</v>
      </c>
      <c r="B2" s="26" t="s">
        <v>174</v>
      </c>
      <c r="C2" t="s">
        <v>171</v>
      </c>
      <c r="D2" t="s">
        <v>172</v>
      </c>
    </row>
    <row r="3" spans="1:4" x14ac:dyDescent="0.3">
      <c r="A3" t="s">
        <v>168</v>
      </c>
      <c r="D3" s="27"/>
    </row>
    <row r="4" spans="1:4" x14ac:dyDescent="0.3">
      <c r="B4" t="s">
        <v>81</v>
      </c>
      <c r="C4">
        <v>7</v>
      </c>
      <c r="D4" s="27">
        <v>1800</v>
      </c>
    </row>
    <row r="5" spans="1:4" x14ac:dyDescent="0.3">
      <c r="B5" t="s">
        <v>86</v>
      </c>
      <c r="C5">
        <v>5</v>
      </c>
      <c r="D5" s="27">
        <v>600</v>
      </c>
    </row>
    <row r="6" spans="1:4" x14ac:dyDescent="0.3">
      <c r="B6" t="s">
        <v>88</v>
      </c>
      <c r="C6">
        <v>10</v>
      </c>
      <c r="D6" s="27">
        <v>1400</v>
      </c>
    </row>
    <row r="7" spans="1:4" x14ac:dyDescent="0.3">
      <c r="B7" t="s">
        <v>83</v>
      </c>
      <c r="C7">
        <v>6</v>
      </c>
      <c r="D7" s="27">
        <v>1200</v>
      </c>
    </row>
    <row r="8" spans="1:4" x14ac:dyDescent="0.3">
      <c r="B8" t="s">
        <v>85</v>
      </c>
      <c r="C8">
        <v>12</v>
      </c>
      <c r="D8" s="27">
        <v>2000</v>
      </c>
    </row>
    <row r="9" spans="1:4" x14ac:dyDescent="0.3">
      <c r="A9" t="s">
        <v>175</v>
      </c>
      <c r="C9">
        <v>40</v>
      </c>
      <c r="D9" s="27">
        <v>7000</v>
      </c>
    </row>
    <row r="10" spans="1:4" x14ac:dyDescent="0.3">
      <c r="A10" t="s">
        <v>169</v>
      </c>
      <c r="D10" s="27"/>
    </row>
    <row r="11" spans="1:4" x14ac:dyDescent="0.3">
      <c r="B11" t="s">
        <v>81</v>
      </c>
      <c r="C11">
        <v>9</v>
      </c>
      <c r="D11" s="27">
        <v>1900</v>
      </c>
    </row>
    <row r="12" spans="1:4" x14ac:dyDescent="0.3">
      <c r="B12" t="s">
        <v>76</v>
      </c>
      <c r="C12">
        <v>13</v>
      </c>
      <c r="D12" s="27">
        <v>2300</v>
      </c>
    </row>
    <row r="13" spans="1:4" x14ac:dyDescent="0.3">
      <c r="B13" t="s">
        <v>82</v>
      </c>
      <c r="C13">
        <v>3</v>
      </c>
      <c r="D13" s="27">
        <v>800</v>
      </c>
    </row>
    <row r="14" spans="1:4" x14ac:dyDescent="0.3">
      <c r="B14" t="s">
        <v>85</v>
      </c>
      <c r="C14">
        <v>5</v>
      </c>
      <c r="D14" s="27">
        <v>1300</v>
      </c>
    </row>
    <row r="15" spans="1:4" x14ac:dyDescent="0.3">
      <c r="B15" t="s">
        <v>89</v>
      </c>
      <c r="C15">
        <v>4</v>
      </c>
      <c r="D15" s="27">
        <v>800</v>
      </c>
    </row>
    <row r="16" spans="1:4" x14ac:dyDescent="0.3">
      <c r="A16" t="s">
        <v>176</v>
      </c>
      <c r="C16">
        <v>34</v>
      </c>
      <c r="D16" s="27">
        <v>7100</v>
      </c>
    </row>
    <row r="17" spans="1:4" x14ac:dyDescent="0.3">
      <c r="A17" t="s">
        <v>170</v>
      </c>
      <c r="C17">
        <v>74</v>
      </c>
      <c r="D17" s="27">
        <v>14100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>
      <selection activeCell="A3" sqref="A3:G29"/>
    </sheetView>
  </sheetViews>
  <sheetFormatPr defaultRowHeight="16.5" x14ac:dyDescent="0.3"/>
  <cols>
    <col min="1" max="1" width="9" bestFit="1" customWidth="1"/>
    <col min="2" max="2" width="11" bestFit="1" customWidth="1"/>
    <col min="3" max="3" width="8.75" customWidth="1"/>
    <col min="4" max="4" width="5" customWidth="1"/>
    <col min="5" max="5" width="8.875" customWidth="1"/>
    <col min="6" max="6" width="11" bestFit="1" customWidth="1"/>
    <col min="7" max="7" width="8.5" bestFit="1" customWidth="1"/>
  </cols>
  <sheetData>
    <row r="1" spans="1:7" x14ac:dyDescent="0.3">
      <c r="A1" t="s">
        <v>0</v>
      </c>
    </row>
    <row r="2" spans="1:7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3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3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3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3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3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3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3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3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3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3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3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3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3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3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3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3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3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3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3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3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3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3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3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3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3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3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3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 제한" prompt="동일한 번호는 입력할 수 없습니다." sqref="A3:A29" xr:uid="{201359DE-8EB6-42B6-8175-7A9F7DB39D70}">
      <formula1>COUNTIF($A$3:$A$29,A3)=1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H8" sqref="H8"/>
    </sheetView>
  </sheetViews>
  <sheetFormatPr defaultRowHeight="16.5" x14ac:dyDescent="0.3"/>
  <cols>
    <col min="2" max="2" width="11.75" bestFit="1" customWidth="1"/>
    <col min="3" max="3" width="9.875" customWidth="1"/>
    <col min="4" max="4" width="6.25" customWidth="1"/>
    <col min="7" max="7" width="3.125" customWidth="1"/>
    <col min="8" max="8" width="10.5" customWidth="1"/>
  </cols>
  <sheetData>
    <row r="1" spans="1:6" x14ac:dyDescent="0.3">
      <c r="A1" t="s">
        <v>0</v>
      </c>
    </row>
    <row r="2" spans="1:6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3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1">
        <v>1</v>
      </c>
    </row>
    <row r="4" spans="1:6" x14ac:dyDescent="0.3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1">
        <v>0</v>
      </c>
    </row>
    <row r="5" spans="1:6" x14ac:dyDescent="0.3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1">
        <v>1</v>
      </c>
    </row>
    <row r="6" spans="1:6" x14ac:dyDescent="0.3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1">
        <v>0</v>
      </c>
    </row>
    <row r="7" spans="1:6" x14ac:dyDescent="0.3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1" t="s">
        <v>165</v>
      </c>
    </row>
    <row r="8" spans="1:6" x14ac:dyDescent="0.3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1">
        <v>0</v>
      </c>
    </row>
    <row r="9" spans="1:6" x14ac:dyDescent="0.3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1">
        <v>1</v>
      </c>
    </row>
    <row r="10" spans="1:6" x14ac:dyDescent="0.3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1" t="s">
        <v>165</v>
      </c>
    </row>
    <row r="11" spans="1:6" x14ac:dyDescent="0.3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1">
        <v>1</v>
      </c>
    </row>
    <row r="12" spans="1:6" x14ac:dyDescent="0.3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workbookViewId="0">
      <selection activeCell="P21" sqref="P21"/>
    </sheetView>
  </sheetViews>
  <sheetFormatPr defaultRowHeight="16.5" x14ac:dyDescent="0.3"/>
  <cols>
    <col min="2" max="2" width="11.5" customWidth="1"/>
    <col min="3" max="6" width="8.25" customWidth="1"/>
  </cols>
  <sheetData>
    <row r="1" spans="1:6" x14ac:dyDescent="0.3">
      <c r="A1" t="s">
        <v>155</v>
      </c>
    </row>
    <row r="2" spans="1:6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3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3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3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3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3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3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3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3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3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>
      <selection activeCell="E2" sqref="E2"/>
    </sheetView>
  </sheetViews>
  <sheetFormatPr defaultRowHeight="16.5" x14ac:dyDescent="0.3"/>
  <cols>
    <col min="7" max="7" width="2.75" customWidth="1"/>
  </cols>
  <sheetData>
    <row r="2" spans="1:8" x14ac:dyDescent="0.3">
      <c r="A2" t="s">
        <v>161</v>
      </c>
      <c r="B2" s="24"/>
    </row>
    <row r="3" spans="1:8" x14ac:dyDescent="0.3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3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3">
      <c r="A5" s="2"/>
      <c r="B5" s="2"/>
      <c r="C5" s="2"/>
      <c r="D5" s="2"/>
      <c r="E5" s="2"/>
      <c r="F5" s="2"/>
      <c r="H5" s="1" t="s">
        <v>159</v>
      </c>
    </row>
    <row r="6" spans="1:8" x14ac:dyDescent="0.3">
      <c r="A6" s="2"/>
      <c r="B6" s="2"/>
      <c r="C6" s="2"/>
      <c r="D6" s="2"/>
      <c r="E6" s="2"/>
      <c r="F6" s="2"/>
      <c r="H6" s="1" t="s">
        <v>160</v>
      </c>
    </row>
    <row r="7" spans="1:8" x14ac:dyDescent="0.3">
      <c r="A7" s="2"/>
      <c r="B7" s="2"/>
      <c r="C7" s="2"/>
      <c r="D7" s="2"/>
      <c r="E7" s="2"/>
      <c r="F7" s="2"/>
      <c r="H7" s="1" t="s">
        <v>157</v>
      </c>
    </row>
    <row r="8" spans="1:8" x14ac:dyDescent="0.3">
      <c r="A8" s="2"/>
      <c r="B8" s="2"/>
      <c r="C8" s="2"/>
      <c r="D8" s="2"/>
      <c r="E8" s="2"/>
      <c r="F8" s="2"/>
    </row>
    <row r="9" spans="1:8" x14ac:dyDescent="0.3">
      <c r="A9" s="2"/>
      <c r="B9" s="2"/>
      <c r="C9" s="2"/>
      <c r="D9" s="2"/>
      <c r="E9" s="2"/>
      <c r="F9" s="2"/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5</xdr:col>
                <xdr:colOff>676275</xdr:colOff>
                <xdr:row>1</xdr:row>
                <xdr:rowOff>133350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Hayeong Son</cp:lastModifiedBy>
  <cp:lastPrinted>2024-05-31T18:23:41Z</cp:lastPrinted>
  <dcterms:created xsi:type="dcterms:W3CDTF">2023-05-30T06:41:20Z</dcterms:created>
  <dcterms:modified xsi:type="dcterms:W3CDTF">2024-12-12T13:47:07Z</dcterms:modified>
</cp:coreProperties>
</file>