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지은\Downloads\2026_컴활1급_필기+실기통합본(20260420)\길벗컴활1급통합\기출\07회\"/>
    </mc:Choice>
  </mc:AlternateContent>
  <xr:revisionPtr revIDLastSave="0" documentId="13_ncr:1_{44568665-65FD-4476-905B-A9E1EF1ED199}" xr6:coauthVersionLast="47" xr6:coauthVersionMax="47" xr10:uidLastSave="{00000000-0000-0000-0000-000000000000}"/>
  <bookViews>
    <workbookView xWindow="-110" yWindow="-110" windowWidth="25820" windowHeight="15500" tabRatio="718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9" i="12" l="1"/>
  <c r="A19" i="12"/>
  <c r="A10" i="12"/>
  <c r="A31" i="12" s="1"/>
  <c r="G30" i="12"/>
  <c r="G20" i="12"/>
  <c r="G11" i="12"/>
  <c r="G32" i="12" s="1"/>
  <c r="M26" i="3" a="1"/>
  <c r="M26" i="3" s="1"/>
  <c r="N26" i="3" a="1"/>
  <c r="N26" i="3" s="1"/>
  <c r="O26" i="3" a="1"/>
  <c r="O26" i="3" s="1"/>
  <c r="M27" i="3" a="1"/>
  <c r="M27" i="3"/>
  <c r="N27" i="3" a="1"/>
  <c r="N27" i="3" s="1"/>
  <c r="O27" i="3" a="1"/>
  <c r="O27" i="3" s="1"/>
  <c r="M28" i="3" a="1"/>
  <c r="M28" i="3" s="1"/>
  <c r="N28" i="3" a="1"/>
  <c r="N28" i="3" s="1"/>
  <c r="O28" i="3" a="1"/>
  <c r="O28" i="3" s="1"/>
  <c r="M29" i="3" a="1"/>
  <c r="M29" i="3" s="1"/>
  <c r="N29" i="3" a="1"/>
  <c r="N29" i="3" s="1"/>
  <c r="O29" i="3" a="1"/>
  <c r="O29" i="3" s="1"/>
  <c r="M30" i="3" a="1"/>
  <c r="M30" i="3" s="1"/>
  <c r="N30" i="3" a="1"/>
  <c r="N30" i="3" s="1"/>
  <c r="O30" i="3" a="1"/>
  <c r="O30" i="3" s="1"/>
  <c r="N25" i="3" a="1"/>
  <c r="N25" i="3" s="1"/>
  <c r="O25" i="3" a="1"/>
  <c r="O25" i="3" s="1"/>
  <c r="M25" i="3" a="1"/>
  <c r="M25" i="3" s="1"/>
  <c r="M19" i="3"/>
  <c r="M20" i="3"/>
  <c r="N19" i="3"/>
  <c r="N20" i="3"/>
  <c r="N18" i="3"/>
  <c r="M18" i="3"/>
  <c r="N10" i="3" a="1"/>
  <c r="N11" i="3" s="1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10" i="3" a="1"/>
  <c r="J16" i="3" a="1"/>
  <c r="J22" i="3" a="1"/>
  <c r="J28" i="3" a="1"/>
  <c r="J6" i="3" a="1"/>
  <c r="J24" i="3" a="1"/>
  <c r="J19" i="3" a="1"/>
  <c r="J14" i="3" a="1"/>
  <c r="J26" i="3" a="1"/>
  <c r="J15" i="3" a="1"/>
  <c r="J27" i="3" a="1"/>
  <c r="J5" i="3" a="1"/>
  <c r="J11" i="3" a="1"/>
  <c r="J17" i="3" a="1"/>
  <c r="J23" i="3" a="1"/>
  <c r="J29" i="3" a="1"/>
  <c r="J12" i="3" a="1"/>
  <c r="J18" i="3" a="1"/>
  <c r="J7" i="3" a="1"/>
  <c r="J13" i="3" a="1"/>
  <c r="J25" i="3" a="1"/>
  <c r="J8" i="3" a="1"/>
  <c r="J20" i="3" a="1"/>
  <c r="J9" i="3" a="1"/>
  <c r="J21" i="3" a="1"/>
  <c r="J3" i="3" a="1"/>
  <c r="N10" i="3" l="1"/>
  <c r="N14" i="3"/>
  <c r="N13" i="3"/>
  <c r="N12" i="3"/>
  <c r="J21" i="3"/>
  <c r="J9" i="3"/>
  <c r="J20" i="3"/>
  <c r="J8" i="3"/>
  <c r="J25" i="3"/>
  <c r="J13" i="3"/>
  <c r="J7" i="3"/>
  <c r="J18" i="3"/>
  <c r="J12" i="3"/>
  <c r="J29" i="3"/>
  <c r="J23" i="3"/>
  <c r="J17" i="3"/>
  <c r="J11" i="3"/>
  <c r="J5" i="3"/>
  <c r="J27" i="3"/>
  <c r="J15" i="3"/>
  <c r="J26" i="3"/>
  <c r="J14" i="3"/>
  <c r="J19" i="3"/>
  <c r="J24" i="3"/>
  <c r="J6" i="3"/>
  <c r="J28" i="3"/>
  <c r="J22" i="3"/>
  <c r="J16" i="3"/>
  <c r="J10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81AB8042-F7EA-4876-93C7-F255E2401812}" sourceFile="C:\Users\이지은\Downloads\2026_컴활1급_필기+실기통합본(20260420)\길벗컴활1급통합\기출\07회\주차현황.xlsx" keepAlive="1" name="주차현황1" type="5" refreshedVersion="8" background="1">
    <dbPr connection="Provider=Microsoft.ACE.OLEDB.12.0;User ID=Admin;Data Source=C:\Users\이지은\Downloads\2026_컴활1급_필기+실기통합본(20260420)\길벗컴활1급통합\기출\07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<sst xmlns="http://schemas.openxmlformats.org/spreadsheetml/2006/main" count="755" uniqueCount="201">
  <si>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</si>
  <si>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</si>
  <si>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</si>
  <si>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</si>
  <si>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</si>
  <si>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</si>
  <si>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</si>
  <si>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</si>
  <si>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</si>
  <si>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</si>
  <si>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</si>
  <si>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</si>
  <si>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</si>
  <si>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</si>
  <si>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</si>
  <si>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</si>
  <si>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</si>
  <si>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</si>
  <si>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</si>
  <si>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</si>
  <si>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</si>
  <si>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</si>
  <si>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</si>
  <si>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</si>
  <si>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</si>
  <si>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</si>
  <si>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</si>
  <si>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</si>
  <si>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</si>
  <si>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</si>
  <si>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</si>
  <si>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</si>
  <si>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</si>
  <si>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</si>
  <si>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</si>
  <si>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</si>
  <si>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</si>
  <si>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</si>
  <si>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</si>
  <si>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</si>
  <si>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</si>
  <si>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</si>
  <si>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</si>
  <si>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</si>
  <si>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</si>
  <si>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</si>
  <si>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</si>
  <si>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</si>
  <si>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</si>
  <si>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</si>
  <si>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</si>
  <si>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</si>
  <si>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</si>
  <si>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</si>
  <si>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</si>
  <si>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</si>
  <si>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</si>
  <si>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</si>
  <si>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</si>
  <si>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</si>
  <si>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</si>
  <si>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</si>
  <si>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</si>
  <si>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</si>
  <si>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</si>
  <si>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</si>
  <si>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</si>
  <si>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</si>
  <si>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</si>
  <si>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</si>
  <si>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</si>
  <si>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</si>
  <si>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</si>
  <si>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</si>
  <si>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</si>
  <si>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</si>
  <si>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</si>
  <si>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</si>
  <si>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</si>
  <si>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</si>
  <si>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</si>
  <si>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</si>
  <si>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</si>
  <si>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</si>
  <si>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</si>
  <si>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</si>
  <si>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</si>
  <si>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</si>
  <si>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</si>
  <si>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</si>
  <si>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</si>
  <si>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</si>
  <si>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</si>
  <si>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</si>
  <si>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</si>
  <si>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</si>
  <si>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</si>
  <si>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</si>
  <si>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</si>
  <si>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</si>
  <si>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</si>
  <si>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</si>
  <si>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</si>
  <si>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</si>
  <si>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</si>
  <si>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</si>
  <si>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</si>
  <si>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</si>
  <si>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</si>
  <si>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</si>
  <si>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</si>
  <si>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</si>
  <si>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</si>
  <si>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</si>
  <si>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</si>
  <si>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</si>
  <si>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</si>
  <si>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</si>
  <si>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</si>
  <si>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</si>
  <si>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</si>
  <si>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</si>
  <si>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</si>
  <si>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</si>
  <si>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</si>
  <si>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</si>
  <si>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</si>
  <si>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</si>
  <si>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</si>
  <si>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</si>
  <si>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</si>
  <si>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</si>
  <si>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</si>
  <si>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</si>
  <si>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</si>
  <si>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</si>
  <si>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</si>
  <si>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</si>
  <si>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</si>
  <si>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</si>
  <si>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</si>
  <si>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</si>
  <si>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</si>
  <si>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</si>
  <si>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</si>
  <si>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</si>
  <si>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</si>
  <si>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</si>
  <si>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</si>
  <si>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</si>
  <si>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</si>
  <si>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</si>
  <si>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</si>
  <si>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</si>
  <si>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</si>
  <si>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</si>
  <si>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</si>
  <si>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</si>
  <si>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</si>
  <si>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</si>
  <si>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</si>
  <si>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</si>
  <si>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</si>
  <si>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</si>
  <si>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</si>
  <si>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</si>
  <si>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</si>
  <si>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</si>
  <si>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</si>
  <si>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</si>
  <si>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</si>
  <si>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</si>
  <si>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</si>
  <si>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</si>
  <si>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</si>
  <si>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</si>
  <si>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</si>
  <si>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</si>
  <si>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</si>
  <si>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</si>
  <si>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</si>
  <si>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</si>
  <si>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</si>
  <si>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</si>
  <si>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</si>
  <si>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</si>
  <si>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</si>
  <si>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</si>
  <si>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(모두)</t>
  </si>
  <si>
    <t>진료</t>
  </si>
  <si>
    <t>총합계</t>
  </si>
  <si>
    <t>차량수</t>
  </si>
  <si>
    <t>평균 : 이용금액</t>
  </si>
  <si>
    <t>비회원 평균</t>
  </si>
  <si>
    <t>준회원 평균</t>
  </si>
  <si>
    <t>정회원 평균</t>
  </si>
  <si>
    <t>전체 평균</t>
  </si>
  <si>
    <t>전체 개수</t>
  </si>
  <si>
    <t>비회원 개수</t>
  </si>
  <si>
    <t>정회원 개수</t>
  </si>
  <si>
    <t>준회원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</si>
</sst>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80" formatCode="General&quot;시간이전&quot;"/>
    <numFmt numFmtId="182" formatCode="0.0_ "/>
    <numFmt numFmtId="190" formatCode="[Red][&gt;=10000]*★#,##0&quot;원&quot;;[&gt;=5000]*★#,##0&quot;원&quot;;#,##0&quot;원&quot;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  <xf numFmtId="0" fontId="7" fillId="0" borderId="0" xfId="0" applyFont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0" fillId="0" borderId="0" xfId="0" applyNumberFormat="1" applyBorder="1">
      <alignment vertical="center"/>
    </xf>
    <xf numFmtId="182" fontId="0" fillId="0" borderId="1" xfId="0" applyNumberFormat="1" applyBorder="1">
      <alignment vertical="center"/>
    </xf>
    <xf numFmtId="182" fontId="0" fillId="0" borderId="0" xfId="0" applyNumberFormat="1" applyBorder="1">
      <alignment vertical="center"/>
    </xf>
    <xf numFmtId="190" fontId="0" fillId="0" borderId="1" xfId="1" applyNumberFormat="1" applyFont="1" applyBorder="1" applyAlignment="1">
      <alignment vertical="center"/>
    </xf>
    <xf numFmtId="0" fontId="0" fillId="0" borderId="1" xfId="0" applyNumberForma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4493296"/>
        <c:axId val="1394491376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394491376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94493296"/>
        <c:crosses val="max"/>
        <c:crossBetween val="between"/>
      </c:valAx>
      <c:catAx>
        <c:axId val="13944932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94491376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25400</xdr:colOff>
          <xdr:row>2</xdr:row>
          <xdr:rowOff>0</xdr:rowOff>
        </xdr:from>
        <xdr:to>
          <xdr:col>8</xdr:col>
          <xdr:colOff>31750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19050</xdr:colOff>
          <xdr:row>5</xdr:row>
          <xdr:rowOff>6350</xdr:rowOff>
        </xdr:from>
        <xdr:to>
          <xdr:col>8</xdr:col>
          <xdr:colOff>25400</xdr:colOff>
          <xdr:row>6</xdr:row>
          <xdr:rowOff>209550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165100</xdr:colOff>
          <xdr:row>0</xdr:row>
          <xdr:rowOff>88900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지은" refreshedDate="46171.90750671296" backgroundQuery="1" createdVersion="8" refreshedVersion="8" minRefreshableVersion="3" recordCount="27" xr:uid="{DE218C0E-C063-45E9-9772-49955BD1423D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CC2DB3-6E10-49CE-88A2-355912DB6C55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Row" compact="0" showAll="0" sortType="descending">
      <items count="4">
        <item x="2"/>
        <item x="0"/>
        <item x="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/>
    </i>
    <i>
      <x v="1"/>
    </i>
    <i r="1">
      <x v="2"/>
    </i>
    <i r="1">
      <x v="1"/>
    </i>
    <i r="1">
      <x/>
    </i>
    <i>
      <x v="2"/>
    </i>
    <i r="1">
      <x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workbookViewId="0">
      <selection activeCell="M21" sqref="M21"/>
    </sheetView>
  </sheetViews>
  <sheetFormatPr defaultRowHeight="17" x14ac:dyDescent="0.45"/>
  <cols>
    <col min="1" max="1" width="8.5" bestFit="1" customWidth="1"/>
    <col min="2" max="2" width="10.83203125" customWidth="1"/>
    <col min="3" max="3" width="8" customWidth="1"/>
    <col min="7" max="8" width="9" customWidth="1"/>
    <col min="9" max="9" width="24.75" customWidth="1"/>
    <col min="10" max="10" width="7.83203125" customWidth="1"/>
  </cols>
  <sheetData>
    <row r="1" spans="1:10" x14ac:dyDescent="0.45">
      <c r="A1" t="s">
        <v>0</v>
      </c>
    </row>
    <row r="2" spans="1:10" x14ac:dyDescent="0.45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45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45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45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45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45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45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45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45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45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45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45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45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45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45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5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5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5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5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5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5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5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5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5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5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5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5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5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5">
      <c r="A31" s="30" t="s">
        <v>186</v>
      </c>
    </row>
    <row r="32" spans="1:10" x14ac:dyDescent="0.45">
      <c r="A32" t="b">
        <f>AND(D3 &gt;= 10/24, D3 &lt;= 11/24+50/(24*60))</f>
        <v>0</v>
      </c>
    </row>
    <row r="34" spans="1:5" x14ac:dyDescent="0.45">
      <c r="A34" t="s">
        <v>4</v>
      </c>
      <c r="B34" t="s">
        <v>5</v>
      </c>
      <c r="C34" t="s">
        <v>6</v>
      </c>
      <c r="D34" t="s">
        <v>7</v>
      </c>
      <c r="E34" t="s">
        <v>8</v>
      </c>
    </row>
    <row r="35" spans="1:5" x14ac:dyDescent="0.45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5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5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5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5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5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5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5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5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 $H3 &lt;= AVERAGE($H$3:$H$29), ISBLANK($J3) 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>
      <selection activeCell="U16" sqref="U16"/>
    </sheetView>
  </sheetViews>
  <sheetFormatPr defaultRowHeight="17" x14ac:dyDescent="0.45"/>
  <cols>
    <col min="2" max="2" width="8.08203125" customWidth="1"/>
    <col min="3" max="15" width="7.58203125" customWidth="1"/>
  </cols>
  <sheetData>
    <row r="1" spans="1:15" x14ac:dyDescent="0.45">
      <c r="A1" t="s">
        <v>0</v>
      </c>
    </row>
    <row r="2" spans="1:15" x14ac:dyDescent="0.45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45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45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45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45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45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45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45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45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45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45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45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45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45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45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45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45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45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45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45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45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45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45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45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45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45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45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45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45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45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45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45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45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45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45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45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45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45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45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45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45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45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45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45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45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45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45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45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45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45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45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45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45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45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45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45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45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45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45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45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45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45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45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45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45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45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45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45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45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45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45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45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45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45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45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45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45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45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45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45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45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45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45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45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45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45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45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45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45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workbookViewId="0">
      <selection activeCell="M25" sqref="M25:O30"/>
    </sheetView>
  </sheetViews>
  <sheetFormatPr defaultRowHeight="17" x14ac:dyDescent="0.45"/>
  <cols>
    <col min="1" max="1" width="6.75" customWidth="1"/>
    <col min="2" max="2" width="9.33203125" bestFit="1" customWidth="1"/>
    <col min="3" max="3" width="6.83203125" customWidth="1"/>
    <col min="4" max="4" width="8.75" customWidth="1"/>
    <col min="5" max="5" width="8.8320312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3203125" customWidth="1"/>
    <col min="13" max="13" width="12.83203125" customWidth="1"/>
    <col min="14" max="14" width="21.83203125" customWidth="1"/>
    <col min="15" max="17" width="6.5" customWidth="1"/>
  </cols>
  <sheetData>
    <row r="1" spans="1:17" x14ac:dyDescent="0.45">
      <c r="A1" t="s">
        <v>0</v>
      </c>
      <c r="L1" s="3" t="s">
        <v>1</v>
      </c>
      <c r="M1" s="3" t="s">
        <v>2</v>
      </c>
    </row>
    <row r="2" spans="1:17" x14ac:dyDescent="0.45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5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IFERROR(VLOOKUP($A3, $L$4:$Q$6, MATCH($D3, $M$2:$Q$2, 1 )+1, FALSE), 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 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5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IFERROR(VLOOKUP($A4, $L$4:$Q$6, MATCH($D4, $M$2:$Q$2, 1 )+1, FALSE), 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 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5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 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5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 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5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 G7)</f>
        <v/>
      </c>
    </row>
    <row r="8" spans="1:17" x14ac:dyDescent="0.45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 G8)</f>
        <v/>
      </c>
      <c r="L8" s="3" t="s">
        <v>30</v>
      </c>
    </row>
    <row r="9" spans="1:17" x14ac:dyDescent="0.45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 G9)</f>
        <v>※무료</v>
      </c>
      <c r="L9" s="29" t="s">
        <v>33</v>
      </c>
      <c r="M9" s="29"/>
      <c r="N9" s="14" t="s">
        <v>34</v>
      </c>
    </row>
    <row r="10" spans="1:17" x14ac:dyDescent="0.45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 G10)</f>
        <v>요금할인</v>
      </c>
      <c r="L10" s="13">
        <v>1</v>
      </c>
      <c r="M10" s="28">
        <v>2</v>
      </c>
      <c r="N10" s="8" t="str">
        <f t="array" ref="N10:N14">REPT("★", FREQUENCY(HOUR($E$3:$E$29) - HOUR($D$3:$D$29), $M$10:$M$14))</f>
        <v>★★★★★★★★★★★</v>
      </c>
    </row>
    <row r="11" spans="1:17" x14ac:dyDescent="0.45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 G11)</f>
        <v/>
      </c>
      <c r="L11" s="13">
        <v>2</v>
      </c>
      <c r="M11" s="28">
        <v>4</v>
      </c>
      <c r="N11" s="8" t="str">
        <v>★★★★★★</v>
      </c>
    </row>
    <row r="12" spans="1:17" x14ac:dyDescent="0.45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 G12)</f>
        <v/>
      </c>
      <c r="L12" s="13">
        <v>4</v>
      </c>
      <c r="M12" s="28">
        <v>6</v>
      </c>
      <c r="N12" s="8" t="str">
        <v>★★★★★</v>
      </c>
    </row>
    <row r="13" spans="1:17" x14ac:dyDescent="0.45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 G13)</f>
        <v/>
      </c>
      <c r="L13" s="13">
        <v>6</v>
      </c>
      <c r="M13" s="28">
        <v>8</v>
      </c>
      <c r="N13" s="8" t="str">
        <v>★</v>
      </c>
    </row>
    <row r="14" spans="1:17" x14ac:dyDescent="0.45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 G14)</f>
        <v>※무료</v>
      </c>
      <c r="L14" s="13">
        <v>8</v>
      </c>
      <c r="M14" s="28"/>
      <c r="N14" s="8" t="str">
        <v>★★★★</v>
      </c>
    </row>
    <row r="15" spans="1:17" x14ac:dyDescent="0.45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 G15)</f>
        <v/>
      </c>
    </row>
    <row r="16" spans="1:17" x14ac:dyDescent="0.45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 G16)</f>
        <v/>
      </c>
      <c r="L16" s="3" t="s">
        <v>44</v>
      </c>
    </row>
    <row r="17" spans="1:15" x14ac:dyDescent="0.45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 G17)</f>
        <v/>
      </c>
      <c r="L17" s="9"/>
      <c r="M17" s="14" t="s">
        <v>32</v>
      </c>
      <c r="N17" s="14" t="s">
        <v>39</v>
      </c>
    </row>
    <row r="18" spans="1:15" x14ac:dyDescent="0.45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 G18)</f>
        <v/>
      </c>
      <c r="L18" s="2" t="s">
        <v>47</v>
      </c>
      <c r="M18" s="10">
        <f>IF($L18 = "무료", COUNTIFS($I$3:$I$29, "&lt;&gt;*카드", $I$3:$I$29, "&lt;&gt;*현금", $I$3:$I$29, M$17) / COUNTA($I$3:$I$29), COUNTIFS($I$3:$I$29, "*"&amp;$L18, $I$3:$I$29, M$17&amp;"*") / COUNTA($I$3:$I$29))</f>
        <v>0.44444444444444442</v>
      </c>
      <c r="N18" s="10">
        <f>IF($L18 = "무료", COUNTIFS($I$3:$I$29, "&lt;&gt;*카드", $I$3:$I$29, "&lt;&gt;*현금", $I$3:$I$29, N$17) / COUNTA($I$3:$I$29), COUNTIFS($I$3:$I$29, "*"&amp;$L18, $I$3:$I$29, N$17&amp;"*") / COUNTA($I$3:$I$29))</f>
        <v>0.22222222222222221</v>
      </c>
    </row>
    <row r="19" spans="1:15" x14ac:dyDescent="0.45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 G19)</f>
        <v>요금할인</v>
      </c>
      <c r="L19" s="2" t="s">
        <v>49</v>
      </c>
      <c r="M19" s="10">
        <f t="shared" ref="M19:M20" si="1">IF($L19 = "무료", COUNTIFS($I$3:$I$29, "&lt;&gt;*카드", $I$3:$I$29, "&lt;&gt;*현금", $I$3:$I$29, M$17) / COUNTA($I$3:$I$29), COUNTIFS($I$3:$I$29, "*"&amp;$L19, $I$3:$I$29, M$17&amp;"*") / COUNTA($I$3:$I$29))</f>
        <v>3.7037037037037035E-2</v>
      </c>
      <c r="N19" s="10">
        <f t="shared" ref="N19:N20" si="2">IF($L19 = "무료", COUNTIFS($I$3:$I$29, "&lt;&gt;*카드", $I$3:$I$29, "&lt;&gt;*현금", $I$3:$I$29, N$17) / COUNTA($I$3:$I$29), COUNTIFS($I$3:$I$29, "*"&amp;$L19, $I$3:$I$29, N$17&amp;"*") / COUNTA($I$3:$I$29))</f>
        <v>3.7037037037037035E-2</v>
      </c>
    </row>
    <row r="20" spans="1:15" x14ac:dyDescent="0.45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 G20)</f>
        <v/>
      </c>
      <c r="L20" s="2" t="s">
        <v>52</v>
      </c>
      <c r="M20" s="10">
        <f t="shared" si="1"/>
        <v>0.18518518518518517</v>
      </c>
      <c r="N20" s="10">
        <f t="shared" si="2"/>
        <v>7.407407407407407E-2</v>
      </c>
    </row>
    <row r="21" spans="1:15" x14ac:dyDescent="0.45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 G21)</f>
        <v/>
      </c>
    </row>
    <row r="22" spans="1:15" x14ac:dyDescent="0.45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 G22)</f>
        <v/>
      </c>
      <c r="L22" s="3" t="s">
        <v>55</v>
      </c>
    </row>
    <row r="23" spans="1:15" x14ac:dyDescent="0.45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 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45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 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45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 G25)</f>
        <v/>
      </c>
      <c r="L25" s="12">
        <v>0.375</v>
      </c>
      <c r="M25" s="8">
        <f t="array" ref="M25">M$23 - SUM( IF( ($D$3:$D$29 &lt;= $L25)*($C$3:$C$29 = M$24), 1)) + SUM( IF( ($E$3:$E$29 &lt;= $L25)*($C$3:$C$29 = M$24), 1 ))</f>
        <v>10</v>
      </c>
      <c r="N25" s="8">
        <f t="array" ref="N25">N$23 - SUM( IF( ($D$3:$D$29 &lt;= $L25)*($C$3:$C$29 = N$24), 1)) + SUM( IF( ($E$3:$E$29 &lt;= $L25)*($C$3:$C$29 = N$24), 1 ))</f>
        <v>13</v>
      </c>
      <c r="O25" s="8">
        <f t="array" ref="O25">O$23 - SUM( IF( ($D$3:$D$29 &lt;= $L25)*($C$3:$C$29 = O$24), 1)) + SUM( IF( ($E$3:$E$29 &lt;= $L25)*($C$3:$C$29 = O$24), 1 ))</f>
        <v>20</v>
      </c>
    </row>
    <row r="26" spans="1:15" x14ac:dyDescent="0.45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 G26)</f>
        <v/>
      </c>
      <c r="L26" s="12">
        <v>0.41666666666666669</v>
      </c>
      <c r="M26" s="8">
        <f t="array" ref="M26">M$23 - SUM( IF( ($D$3:$D$29 &lt;= $L26)*($C$3:$C$29 = M$24), 1)) + SUM( IF( ($E$3:$E$29 &lt;= $L26)*($C$3:$C$29 = M$24), 1 ))</f>
        <v>9</v>
      </c>
      <c r="N26" s="8">
        <f t="array" ref="N26">N$23 - SUM( IF( ($D$3:$D$29 &lt;= $L26)*($C$3:$C$29 = N$24), 1)) + SUM( IF( ($E$3:$E$29 &lt;= $L26)*($C$3:$C$29 = N$24), 1 ))</f>
        <v>12</v>
      </c>
      <c r="O26" s="8">
        <f t="array" ref="O26">O$23 - SUM( IF( ($D$3:$D$29 &lt;= $L26)*($C$3:$C$29 = O$24), 1)) + SUM( IF( ($E$3:$E$29 &lt;= $L26)*($C$3:$C$29 = O$24), 1 ))</f>
        <v>20</v>
      </c>
    </row>
    <row r="27" spans="1:15" x14ac:dyDescent="0.45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 G27)</f>
        <v/>
      </c>
      <c r="L27" s="12">
        <v>0.45833333333333331</v>
      </c>
      <c r="M27" s="8">
        <f t="array" ref="M27">M$23 - SUM( IF( ($D$3:$D$29 &lt;= $L27)*($C$3:$C$29 = M$24), 1)) + SUM( IF( ($E$3:$E$29 &lt;= $L27)*($C$3:$C$29 = M$24), 1 ))</f>
        <v>7</v>
      </c>
      <c r="N27" s="8">
        <f t="array" ref="N27">N$23 - SUM( IF( ($D$3:$D$29 &lt;= $L27)*($C$3:$C$29 = N$24), 1)) + SUM( IF( ($E$3:$E$29 &lt;= $L27)*($C$3:$C$29 = N$24), 1 ))</f>
        <v>13</v>
      </c>
      <c r="O27" s="8">
        <f t="array" ref="O27">O$23 - SUM( IF( ($D$3:$D$29 &lt;= $L27)*($C$3:$C$29 = O$24), 1)) + SUM( IF( ($E$3:$E$29 &lt;= $L27)*($C$3:$C$29 = O$24), 1 ))</f>
        <v>16</v>
      </c>
    </row>
    <row r="28" spans="1:15" x14ac:dyDescent="0.45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 G28)</f>
        <v/>
      </c>
      <c r="L28" s="12">
        <v>0.5</v>
      </c>
      <c r="M28" s="8">
        <f t="array" ref="M28">M$23 - SUM( IF( ($D$3:$D$29 &lt;= $L28)*($C$3:$C$29 = M$24), 1)) + SUM( IF( ($E$3:$E$29 &lt;= $L28)*($C$3:$C$29 = M$24), 1 ))</f>
        <v>7</v>
      </c>
      <c r="N28" s="8">
        <f t="array" ref="N28">N$23 - SUM( IF( ($D$3:$D$29 &lt;= $L28)*($C$3:$C$29 = N$24), 1)) + SUM( IF( ($E$3:$E$29 &lt;= $L28)*($C$3:$C$29 = N$24), 1 ))</f>
        <v>11</v>
      </c>
      <c r="O28" s="8">
        <f t="array" ref="O28">O$23 - SUM( IF( ($D$3:$D$29 &lt;= $L28)*($C$3:$C$29 = O$24), 1)) + SUM( IF( ($E$3:$E$29 &lt;= $L28)*($C$3:$C$29 = O$24), 1 ))</f>
        <v>17</v>
      </c>
    </row>
    <row r="29" spans="1:15" x14ac:dyDescent="0.45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 G29)</f>
        <v/>
      </c>
      <c r="L29" s="12">
        <v>0.54166666666666663</v>
      </c>
      <c r="M29" s="8">
        <f t="array" ref="M29">M$23 - SUM( IF( ($D$3:$D$29 &lt;= $L29)*($C$3:$C$29 = M$24), 1)) + SUM( IF( ($E$3:$E$29 &lt;= $L29)*($C$3:$C$29 = M$24), 1 ))</f>
        <v>6</v>
      </c>
      <c r="N29" s="8">
        <f t="array" ref="N29">N$23 - SUM( IF( ($D$3:$D$29 &lt;= $L29)*($C$3:$C$29 = N$24), 1)) + SUM( IF( ($E$3:$E$29 &lt;= $L29)*($C$3:$C$29 = N$24), 1 ))</f>
        <v>12</v>
      </c>
      <c r="O29" s="8">
        <f t="array" ref="O29">O$23 - SUM( IF( ($D$3:$D$29 &lt;= $L29)*($C$3:$C$29 = O$24), 1)) + SUM( IF( ($E$3:$E$29 &lt;= $L29)*($C$3:$C$29 = O$24), 1 ))</f>
        <v>17</v>
      </c>
    </row>
    <row r="30" spans="1:15" x14ac:dyDescent="0.45">
      <c r="L30" s="12">
        <v>0.625</v>
      </c>
      <c r="M30" s="8">
        <f t="array" ref="M30">M$23 - SUM( IF( ($D$3:$D$29 &lt;= $L30)*($C$3:$C$29 = M$24), 1)) + SUM( IF( ($E$3:$E$29 &lt;= $L30)*($C$3:$C$29 = M$24), 1 ))</f>
        <v>7</v>
      </c>
      <c r="N30" s="8">
        <f t="array" ref="N30">N$23 - SUM( IF( ($D$3:$D$29 &lt;= $L30)*($C$3:$C$29 = N$24), 1)) + SUM( IF( ($E$3:$E$29 &lt;= $L30)*($C$3:$C$29 = N$24), 1 ))</f>
        <v>10</v>
      </c>
      <c r="O30" s="8">
        <f t="array" ref="O30">O$23 - SUM( IF( ($D$3:$D$29 &lt;= $L30)*($C$3:$C$29 = O$24), 1)) + SUM( IF( ($E$3:$E$29 &lt;= $L30)*($C$3:$C$29 = O$24), 1 ))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tabSelected="1" workbookViewId="0">
      <selection activeCell="D25" sqref="D25"/>
    </sheetView>
  </sheetViews>
  <sheetFormatPr defaultRowHeight="17" x14ac:dyDescent="0.45"/>
  <cols>
    <col min="1" max="1" width="11.4140625" bestFit="1" customWidth="1"/>
    <col min="2" max="2" width="8.9140625" bestFit="1" customWidth="1"/>
    <col min="3" max="3" width="6.83203125" bestFit="1" customWidth="1"/>
    <col min="4" max="4" width="14.5" bestFit="1" customWidth="1"/>
    <col min="5" max="28" width="9.6640625" bestFit="1" customWidth="1"/>
    <col min="29" max="29" width="6.83203125" bestFit="1" customWidth="1"/>
  </cols>
  <sheetData>
    <row r="1" spans="1:4" x14ac:dyDescent="0.45">
      <c r="A1" s="31" t="s">
        <v>187</v>
      </c>
      <c r="B1" t="s">
        <v>188</v>
      </c>
    </row>
    <row r="3" spans="1:4" x14ac:dyDescent="0.45">
      <c r="A3" s="31" t="s">
        <v>68</v>
      </c>
      <c r="B3" s="31" t="s">
        <v>70</v>
      </c>
      <c r="C3" t="s">
        <v>191</v>
      </c>
      <c r="D3" t="s">
        <v>192</v>
      </c>
    </row>
    <row r="4" spans="1:4" x14ac:dyDescent="0.45">
      <c r="A4" t="s">
        <v>65</v>
      </c>
      <c r="C4" s="32">
        <v>7</v>
      </c>
      <c r="D4" s="33">
        <v>12565</v>
      </c>
    </row>
    <row r="5" spans="1:4" x14ac:dyDescent="0.45">
      <c r="B5" t="s">
        <v>77</v>
      </c>
      <c r="C5" s="32">
        <v>5</v>
      </c>
      <c r="D5" s="33">
        <v>15197</v>
      </c>
    </row>
    <row r="6" spans="1:4" x14ac:dyDescent="0.45">
      <c r="B6" t="s">
        <v>75</v>
      </c>
      <c r="C6" s="32">
        <v>2</v>
      </c>
      <c r="D6" s="33">
        <v>5985</v>
      </c>
    </row>
    <row r="7" spans="1:4" x14ac:dyDescent="0.45">
      <c r="A7" t="s">
        <v>76</v>
      </c>
      <c r="C7" s="32">
        <v>10</v>
      </c>
      <c r="D7" s="33">
        <v>16397.5</v>
      </c>
    </row>
    <row r="8" spans="1:4" x14ac:dyDescent="0.45">
      <c r="B8" t="s">
        <v>74</v>
      </c>
      <c r="C8" s="32">
        <v>4</v>
      </c>
      <c r="D8" s="33">
        <v>15575</v>
      </c>
    </row>
    <row r="9" spans="1:4" x14ac:dyDescent="0.45">
      <c r="B9" t="s">
        <v>77</v>
      </c>
      <c r="C9" s="32">
        <v>4</v>
      </c>
      <c r="D9" s="33">
        <v>17762.5</v>
      </c>
    </row>
    <row r="10" spans="1:4" x14ac:dyDescent="0.45">
      <c r="B10" t="s">
        <v>75</v>
      </c>
      <c r="C10" s="32">
        <v>2</v>
      </c>
      <c r="D10" s="33">
        <v>15312.5</v>
      </c>
    </row>
    <row r="11" spans="1:4" x14ac:dyDescent="0.45">
      <c r="A11" t="s">
        <v>189</v>
      </c>
      <c r="C11" s="32">
        <v>10</v>
      </c>
      <c r="D11" s="33">
        <v>15001</v>
      </c>
    </row>
    <row r="12" spans="1:4" x14ac:dyDescent="0.45">
      <c r="B12" t="s">
        <v>75</v>
      </c>
      <c r="C12" s="32">
        <v>7</v>
      </c>
      <c r="D12" s="33">
        <v>13335</v>
      </c>
    </row>
    <row r="13" spans="1:4" x14ac:dyDescent="0.45">
      <c r="B13" t="s">
        <v>74</v>
      </c>
      <c r="C13" s="32">
        <v>3</v>
      </c>
      <c r="D13" s="33">
        <v>18888.333333333332</v>
      </c>
    </row>
    <row r="14" spans="1:4" x14ac:dyDescent="0.45">
      <c r="A14" t="s">
        <v>190</v>
      </c>
      <c r="C14" s="32">
        <v>27</v>
      </c>
      <c r="D14" s="33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opLeftCell="A10" workbookViewId="0">
      <selection activeCell="J33" sqref="J33"/>
    </sheetView>
  </sheetViews>
  <sheetFormatPr defaultRowHeight="17" outlineLevelRow="3" x14ac:dyDescent="0.45"/>
  <cols>
    <col min="1" max="1" width="11.25" bestFit="1" customWidth="1"/>
    <col min="3" max="3" width="6.58203125" customWidth="1"/>
    <col min="5" max="6" width="11.25" bestFit="1" customWidth="1"/>
    <col min="7" max="7" width="12.33203125" style="32" bestFit="1" customWidth="1"/>
  </cols>
  <sheetData>
    <row r="1" spans="1:7" x14ac:dyDescent="0.45">
      <c r="A1" t="s">
        <v>0</v>
      </c>
    </row>
    <row r="2" spans="1:7" x14ac:dyDescent="0.45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44" t="s">
        <v>130</v>
      </c>
    </row>
    <row r="3" spans="1:7" outlineLevel="3" x14ac:dyDescent="0.45">
      <c r="A3" s="1" t="s">
        <v>131</v>
      </c>
      <c r="B3" s="1" t="s">
        <v>132</v>
      </c>
      <c r="C3" s="8">
        <v>95</v>
      </c>
      <c r="D3" s="7">
        <v>3000</v>
      </c>
      <c r="E3" s="7">
        <f>C3*D3</f>
        <v>285000</v>
      </c>
      <c r="F3" s="1" t="s">
        <v>133</v>
      </c>
      <c r="G3" s="39">
        <v>6</v>
      </c>
    </row>
    <row r="4" spans="1:7" outlineLevel="3" x14ac:dyDescent="0.45">
      <c r="A4" s="1" t="s">
        <v>139</v>
      </c>
      <c r="B4" s="1" t="s">
        <v>140</v>
      </c>
      <c r="C4" s="8">
        <v>25</v>
      </c>
      <c r="D4" s="7">
        <v>5300</v>
      </c>
      <c r="E4" s="7">
        <f>C4*D4</f>
        <v>132500</v>
      </c>
      <c r="F4" s="1" t="s">
        <v>133</v>
      </c>
      <c r="G4" s="39">
        <v>6</v>
      </c>
    </row>
    <row r="5" spans="1:7" outlineLevel="3" x14ac:dyDescent="0.45">
      <c r="A5" s="1" t="s">
        <v>146</v>
      </c>
      <c r="B5" s="1" t="s">
        <v>140</v>
      </c>
      <c r="C5" s="8">
        <v>90</v>
      </c>
      <c r="D5" s="7">
        <v>5300</v>
      </c>
      <c r="E5" s="7">
        <f>C5*D5</f>
        <v>477000</v>
      </c>
      <c r="F5" s="1" t="s">
        <v>133</v>
      </c>
      <c r="G5" s="39">
        <v>24</v>
      </c>
    </row>
    <row r="6" spans="1:7" outlineLevel="3" x14ac:dyDescent="0.45">
      <c r="A6" s="1" t="s">
        <v>151</v>
      </c>
      <c r="B6" s="1" t="s">
        <v>137</v>
      </c>
      <c r="C6" s="8">
        <v>120</v>
      </c>
      <c r="D6" s="7">
        <v>2500</v>
      </c>
      <c r="E6" s="7">
        <f>C6*D6</f>
        <v>300000</v>
      </c>
      <c r="F6" s="1" t="s">
        <v>133</v>
      </c>
      <c r="G6" s="39">
        <v>9</v>
      </c>
    </row>
    <row r="7" spans="1:7" outlineLevel="3" x14ac:dyDescent="0.45">
      <c r="A7" s="1" t="s">
        <v>152</v>
      </c>
      <c r="B7" s="1" t="s">
        <v>140</v>
      </c>
      <c r="C7" s="8">
        <v>32</v>
      </c>
      <c r="D7" s="7">
        <v>5300</v>
      </c>
      <c r="E7" s="7">
        <f>C7*D7</f>
        <v>169600</v>
      </c>
      <c r="F7" s="1" t="s">
        <v>133</v>
      </c>
      <c r="G7" s="39">
        <v>6</v>
      </c>
    </row>
    <row r="8" spans="1:7" outlineLevel="3" x14ac:dyDescent="0.45">
      <c r="A8" s="1" t="s">
        <v>154</v>
      </c>
      <c r="B8" s="1" t="s">
        <v>140</v>
      </c>
      <c r="C8" s="8">
        <v>21</v>
      </c>
      <c r="D8" s="7">
        <v>5300</v>
      </c>
      <c r="E8" s="7">
        <f>C8*D8</f>
        <v>111300</v>
      </c>
      <c r="F8" s="1" t="s">
        <v>133</v>
      </c>
      <c r="G8" s="39">
        <v>2</v>
      </c>
    </row>
    <row r="9" spans="1:7" outlineLevel="3" x14ac:dyDescent="0.45">
      <c r="A9" s="1" t="s">
        <v>160</v>
      </c>
      <c r="B9" s="1" t="s">
        <v>149</v>
      </c>
      <c r="C9" s="8">
        <v>20</v>
      </c>
      <c r="D9" s="7">
        <v>2000</v>
      </c>
      <c r="E9" s="7">
        <f>C9*D9</f>
        <v>40000</v>
      </c>
      <c r="F9" s="1" t="s">
        <v>133</v>
      </c>
      <c r="G9" s="39">
        <v>2</v>
      </c>
    </row>
    <row r="10" spans="1:7" outlineLevel="2" x14ac:dyDescent="0.45">
      <c r="A10" s="1">
        <f>SUBTOTAL(3,A3:A9)</f>
        <v>7</v>
      </c>
      <c r="B10" s="1"/>
      <c r="C10" s="8"/>
      <c r="D10" s="7"/>
      <c r="E10" s="7"/>
      <c r="F10" s="34" t="s">
        <v>198</v>
      </c>
      <c r="G10" s="39"/>
    </row>
    <row r="11" spans="1:7" outlineLevel="1" x14ac:dyDescent="0.45">
      <c r="A11" s="1"/>
      <c r="B11" s="1"/>
      <c r="C11" s="8"/>
      <c r="D11" s="7"/>
      <c r="E11" s="7"/>
      <c r="F11" s="34" t="s">
        <v>193</v>
      </c>
      <c r="G11" s="41">
        <f>SUBTOTAL(1,G3:G9)</f>
        <v>7.8571428571428568</v>
      </c>
    </row>
    <row r="12" spans="1:7" outlineLevel="3" x14ac:dyDescent="0.45">
      <c r="A12" s="1" t="s">
        <v>136</v>
      </c>
      <c r="B12" s="1" t="s">
        <v>137</v>
      </c>
      <c r="C12" s="8">
        <v>90</v>
      </c>
      <c r="D12" s="7">
        <v>2500</v>
      </c>
      <c r="E12" s="7">
        <f>C12*D12</f>
        <v>225000</v>
      </c>
      <c r="F12" s="1" t="s">
        <v>138</v>
      </c>
      <c r="G12" s="39">
        <v>9</v>
      </c>
    </row>
    <row r="13" spans="1:7" outlineLevel="3" x14ac:dyDescent="0.45">
      <c r="A13" s="1" t="s">
        <v>141</v>
      </c>
      <c r="B13" s="1" t="s">
        <v>142</v>
      </c>
      <c r="C13" s="8">
        <v>80</v>
      </c>
      <c r="D13" s="7">
        <v>1500</v>
      </c>
      <c r="E13" s="7">
        <f>C13*D13</f>
        <v>120000</v>
      </c>
      <c r="F13" s="1" t="s">
        <v>138</v>
      </c>
      <c r="G13" s="39">
        <v>6</v>
      </c>
    </row>
    <row r="14" spans="1:7" outlineLevel="3" x14ac:dyDescent="0.45">
      <c r="A14" s="1" t="s">
        <v>143</v>
      </c>
      <c r="B14" s="1" t="s">
        <v>132</v>
      </c>
      <c r="C14" s="8">
        <v>50</v>
      </c>
      <c r="D14" s="7">
        <v>3000</v>
      </c>
      <c r="E14" s="7">
        <f>C14*D14</f>
        <v>150000</v>
      </c>
      <c r="F14" s="1" t="s">
        <v>138</v>
      </c>
      <c r="G14" s="39">
        <v>6</v>
      </c>
    </row>
    <row r="15" spans="1:7" outlineLevel="3" x14ac:dyDescent="0.45">
      <c r="A15" s="1" t="s">
        <v>144</v>
      </c>
      <c r="B15" s="1" t="s">
        <v>142</v>
      </c>
      <c r="C15" s="8">
        <v>55</v>
      </c>
      <c r="D15" s="7">
        <v>1500</v>
      </c>
      <c r="E15" s="7">
        <f>C15*D15</f>
        <v>82500</v>
      </c>
      <c r="F15" s="1" t="s">
        <v>138</v>
      </c>
      <c r="G15" s="39">
        <v>2</v>
      </c>
    </row>
    <row r="16" spans="1:7" outlineLevel="3" x14ac:dyDescent="0.45">
      <c r="A16" s="1" t="s">
        <v>153</v>
      </c>
      <c r="B16" s="1" t="s">
        <v>132</v>
      </c>
      <c r="C16" s="8">
        <v>110</v>
      </c>
      <c r="D16" s="7">
        <v>3000</v>
      </c>
      <c r="E16" s="7">
        <f>C16*D16</f>
        <v>330000</v>
      </c>
      <c r="F16" s="1" t="s">
        <v>138</v>
      </c>
      <c r="G16" s="39">
        <v>12</v>
      </c>
    </row>
    <row r="17" spans="1:7" outlineLevel="3" x14ac:dyDescent="0.45">
      <c r="A17" s="1" t="s">
        <v>156</v>
      </c>
      <c r="B17" s="1" t="s">
        <v>137</v>
      </c>
      <c r="C17" s="8">
        <v>55</v>
      </c>
      <c r="D17" s="7">
        <v>2500</v>
      </c>
      <c r="E17" s="7">
        <f>C17*D17</f>
        <v>137500</v>
      </c>
      <c r="F17" s="1" t="s">
        <v>138</v>
      </c>
      <c r="G17" s="39">
        <v>6</v>
      </c>
    </row>
    <row r="18" spans="1:7" outlineLevel="3" x14ac:dyDescent="0.45">
      <c r="A18" s="1" t="s">
        <v>157</v>
      </c>
      <c r="B18" s="1" t="s">
        <v>137</v>
      </c>
      <c r="C18" s="8">
        <v>50</v>
      </c>
      <c r="D18" s="7">
        <v>2500</v>
      </c>
      <c r="E18" s="7">
        <f>C18*D18</f>
        <v>125000</v>
      </c>
      <c r="F18" s="1" t="s">
        <v>138</v>
      </c>
      <c r="G18" s="39">
        <v>3</v>
      </c>
    </row>
    <row r="19" spans="1:7" outlineLevel="2" x14ac:dyDescent="0.45">
      <c r="A19" s="1">
        <f>SUBTOTAL(3,A12:A18)</f>
        <v>7</v>
      </c>
      <c r="B19" s="1"/>
      <c r="C19" s="8"/>
      <c r="D19" s="7"/>
      <c r="E19" s="7"/>
      <c r="F19" s="34" t="s">
        <v>199</v>
      </c>
      <c r="G19" s="39"/>
    </row>
    <row r="20" spans="1:7" outlineLevel="1" x14ac:dyDescent="0.45">
      <c r="A20" s="1"/>
      <c r="B20" s="1"/>
      <c r="C20" s="8"/>
      <c r="D20" s="7"/>
      <c r="E20" s="7"/>
      <c r="F20" s="34" t="s">
        <v>195</v>
      </c>
      <c r="G20" s="41">
        <f>SUBTOTAL(1,G12:G18)</f>
        <v>6.2857142857142856</v>
      </c>
    </row>
    <row r="21" spans="1:7" outlineLevel="3" x14ac:dyDescent="0.45">
      <c r="A21" s="1" t="s">
        <v>134</v>
      </c>
      <c r="B21" s="1" t="s">
        <v>132</v>
      </c>
      <c r="C21" s="8">
        <v>55</v>
      </c>
      <c r="D21" s="7">
        <v>3000</v>
      </c>
      <c r="E21" s="7">
        <f>C21*D21</f>
        <v>165000</v>
      </c>
      <c r="F21" s="1" t="s">
        <v>135</v>
      </c>
      <c r="G21" s="39">
        <v>3</v>
      </c>
    </row>
    <row r="22" spans="1:7" outlineLevel="3" x14ac:dyDescent="0.45">
      <c r="A22" s="1" t="s">
        <v>145</v>
      </c>
      <c r="B22" s="1" t="s">
        <v>140</v>
      </c>
      <c r="C22" s="8">
        <v>25</v>
      </c>
      <c r="D22" s="7">
        <v>5300</v>
      </c>
      <c r="E22" s="7">
        <f>C22*D22</f>
        <v>132500</v>
      </c>
      <c r="F22" s="1" t="s">
        <v>135</v>
      </c>
      <c r="G22" s="39">
        <v>3</v>
      </c>
    </row>
    <row r="23" spans="1:7" outlineLevel="3" x14ac:dyDescent="0.45">
      <c r="A23" s="1" t="s">
        <v>147</v>
      </c>
      <c r="B23" s="1" t="s">
        <v>142</v>
      </c>
      <c r="C23" s="8">
        <v>60</v>
      </c>
      <c r="D23" s="7">
        <v>1500</v>
      </c>
      <c r="E23" s="7">
        <f>C23*D23</f>
        <v>90000</v>
      </c>
      <c r="F23" s="1" t="s">
        <v>135</v>
      </c>
      <c r="G23" s="39">
        <v>3</v>
      </c>
    </row>
    <row r="24" spans="1:7" outlineLevel="3" x14ac:dyDescent="0.45">
      <c r="A24" s="1" t="s">
        <v>148</v>
      </c>
      <c r="B24" s="1" t="s">
        <v>149</v>
      </c>
      <c r="C24" s="8">
        <v>20</v>
      </c>
      <c r="D24" s="7">
        <v>2000</v>
      </c>
      <c r="E24" s="7">
        <f>C24*D24</f>
        <v>40000</v>
      </c>
      <c r="F24" s="1" t="s">
        <v>135</v>
      </c>
      <c r="G24" s="39">
        <v>2</v>
      </c>
    </row>
    <row r="25" spans="1:7" outlineLevel="3" x14ac:dyDescent="0.45">
      <c r="A25" s="1" t="s">
        <v>150</v>
      </c>
      <c r="B25" s="1" t="s">
        <v>149</v>
      </c>
      <c r="C25" s="8">
        <v>100</v>
      </c>
      <c r="D25" s="7">
        <v>2000</v>
      </c>
      <c r="E25" s="7">
        <f>C25*D25</f>
        <v>200000</v>
      </c>
      <c r="F25" s="1" t="s">
        <v>135</v>
      </c>
      <c r="G25" s="39">
        <v>6</v>
      </c>
    </row>
    <row r="26" spans="1:7" outlineLevel="3" x14ac:dyDescent="0.45">
      <c r="A26" s="1" t="s">
        <v>155</v>
      </c>
      <c r="B26" s="1" t="s">
        <v>149</v>
      </c>
      <c r="C26" s="8">
        <v>30</v>
      </c>
      <c r="D26" s="7">
        <v>2000</v>
      </c>
      <c r="E26" s="7">
        <f>C26*D26</f>
        <v>60000</v>
      </c>
      <c r="F26" s="1" t="s">
        <v>135</v>
      </c>
      <c r="G26" s="39">
        <v>3</v>
      </c>
    </row>
    <row r="27" spans="1:7" outlineLevel="3" x14ac:dyDescent="0.45">
      <c r="A27" s="1" t="s">
        <v>158</v>
      </c>
      <c r="B27" s="1" t="s">
        <v>132</v>
      </c>
      <c r="C27" s="8">
        <v>20</v>
      </c>
      <c r="D27" s="7">
        <v>3000</v>
      </c>
      <c r="E27" s="7">
        <f>C27*D27</f>
        <v>60000</v>
      </c>
      <c r="F27" s="1" t="s">
        <v>135</v>
      </c>
      <c r="G27" s="39">
        <v>2</v>
      </c>
    </row>
    <row r="28" spans="1:7" outlineLevel="3" x14ac:dyDescent="0.45">
      <c r="A28" s="1" t="s">
        <v>159</v>
      </c>
      <c r="B28" s="1" t="s">
        <v>142</v>
      </c>
      <c r="C28" s="8">
        <v>45</v>
      </c>
      <c r="D28" s="7">
        <v>1500</v>
      </c>
      <c r="E28" s="7">
        <f>C28*D28</f>
        <v>67500</v>
      </c>
      <c r="F28" s="1" t="s">
        <v>135</v>
      </c>
      <c r="G28" s="39">
        <v>2</v>
      </c>
    </row>
    <row r="29" spans="1:7" outlineLevel="2" x14ac:dyDescent="0.45">
      <c r="A29" s="35">
        <f>SUBTOTAL(3,A21:A28)</f>
        <v>8</v>
      </c>
      <c r="B29" s="35"/>
      <c r="C29" s="36"/>
      <c r="D29" s="37"/>
      <c r="E29" s="37"/>
      <c r="F29" s="38" t="s">
        <v>200</v>
      </c>
      <c r="G29" s="40"/>
    </row>
    <row r="30" spans="1:7" outlineLevel="1" x14ac:dyDescent="0.45">
      <c r="A30" s="35"/>
      <c r="B30" s="35"/>
      <c r="C30" s="36"/>
      <c r="D30" s="37"/>
      <c r="E30" s="37"/>
      <c r="F30" s="38" t="s">
        <v>194</v>
      </c>
      <c r="G30" s="42">
        <f>SUBTOTAL(1,G21:G28)</f>
        <v>3</v>
      </c>
    </row>
    <row r="31" spans="1:7" x14ac:dyDescent="0.45">
      <c r="A31" s="35">
        <f>SUBTOTAL(3,A3:A28)</f>
        <v>22</v>
      </c>
      <c r="B31" s="35"/>
      <c r="C31" s="36"/>
      <c r="D31" s="37"/>
      <c r="E31" s="37"/>
      <c r="F31" s="38" t="s">
        <v>197</v>
      </c>
      <c r="G31" s="40"/>
    </row>
    <row r="32" spans="1:7" x14ac:dyDescent="0.45">
      <c r="A32" s="35"/>
      <c r="B32" s="35"/>
      <c r="C32" s="36"/>
      <c r="D32" s="37"/>
      <c r="E32" s="37"/>
      <c r="F32" s="38" t="s">
        <v>196</v>
      </c>
      <c r="G32" s="42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8 C9 C3 C4 C5 C6 C7 C8 C12 C13 C14 C15 C16 C17 C21 C22 C23 C24 C25 C26 C27 C28" xr:uid="{F0A75CCF-8E26-4152-8900-17072EFCBA32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F4" sqref="F4"/>
    </sheetView>
  </sheetViews>
  <sheetFormatPr defaultRowHeight="17" x14ac:dyDescent="0.45"/>
  <cols>
    <col min="2" max="2" width="10" customWidth="1"/>
    <col min="4" max="4" width="9.75" customWidth="1"/>
    <col min="5" max="5" width="10.25" customWidth="1"/>
    <col min="6" max="6" width="13.58203125" customWidth="1"/>
    <col min="7" max="7" width="3.83203125" customWidth="1"/>
  </cols>
  <sheetData>
    <row r="2" spans="1:6" x14ac:dyDescent="0.45">
      <c r="A2" t="s">
        <v>185</v>
      </c>
    </row>
    <row r="3" spans="1:6" x14ac:dyDescent="0.45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5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43">
        <v>17535</v>
      </c>
    </row>
    <row r="5" spans="1:6" x14ac:dyDescent="0.45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43">
        <v>9450</v>
      </c>
    </row>
    <row r="6" spans="1:6" x14ac:dyDescent="0.45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43">
        <v>3675</v>
      </c>
    </row>
    <row r="7" spans="1:6" x14ac:dyDescent="0.45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43">
        <v>5845</v>
      </c>
    </row>
    <row r="8" spans="1:6" x14ac:dyDescent="0.45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43">
        <v>35350</v>
      </c>
    </row>
    <row r="9" spans="1:6" x14ac:dyDescent="0.45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43">
        <v>28105</v>
      </c>
    </row>
    <row r="10" spans="1:6" x14ac:dyDescent="0.45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43">
        <v>4480</v>
      </c>
    </row>
    <row r="11" spans="1:6" x14ac:dyDescent="0.45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43">
        <v>8295</v>
      </c>
    </row>
    <row r="12" spans="1:6" x14ac:dyDescent="0.45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43">
        <v>12250</v>
      </c>
    </row>
    <row r="13" spans="1:6" x14ac:dyDescent="0.45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43">
        <v>21175</v>
      </c>
    </row>
    <row r="14" spans="1:6" x14ac:dyDescent="0.45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43">
        <v>21665</v>
      </c>
    </row>
    <row r="15" spans="1:6" x14ac:dyDescent="0.45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43">
        <v>53130</v>
      </c>
    </row>
    <row r="16" spans="1:6" x14ac:dyDescent="0.45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43">
        <v>11165</v>
      </c>
    </row>
    <row r="17" spans="1:6" x14ac:dyDescent="0.45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43">
        <v>2835</v>
      </c>
    </row>
    <row r="18" spans="1:6" x14ac:dyDescent="0.45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43">
        <v>6020</v>
      </c>
    </row>
    <row r="19" spans="1:6" x14ac:dyDescent="0.45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43">
        <v>3535</v>
      </c>
    </row>
    <row r="20" spans="1:6" x14ac:dyDescent="0.45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43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25400</xdr:colOff>
                    <xdr:row>2</xdr:row>
                    <xdr:rowOff>0</xdr:rowOff>
                  </from>
                  <to>
                    <xdr:col>8</xdr:col>
                    <xdr:colOff>31750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19050</xdr:colOff>
                    <xdr:row>5</xdr:row>
                    <xdr:rowOff>6350</xdr:rowOff>
                  </from>
                  <to>
                    <xdr:col>8</xdr:col>
                    <xdr:colOff>25400</xdr:colOff>
                    <xdr:row>6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P12" sqref="P12"/>
    </sheetView>
  </sheetViews>
  <sheetFormatPr defaultRowHeight="17" x14ac:dyDescent="0.45"/>
  <cols>
    <col min="2" max="2" width="17.25" bestFit="1" customWidth="1"/>
    <col min="3" max="3" width="11.83203125" bestFit="1" customWidth="1"/>
  </cols>
  <sheetData>
    <row r="1" spans="1:4" x14ac:dyDescent="0.45">
      <c r="A1" t="s">
        <v>0</v>
      </c>
      <c r="B1" t="s">
        <v>178</v>
      </c>
    </row>
    <row r="2" spans="1:4" x14ac:dyDescent="0.45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5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45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45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45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45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45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45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45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45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B32" sqref="B32"/>
    </sheetView>
  </sheetViews>
  <sheetFormatPr defaultRowHeight="17" x14ac:dyDescent="0.45"/>
  <cols>
    <col min="1" max="1" width="11.08203125" bestFit="1" customWidth="1"/>
    <col min="3" max="3" width="9.83203125" customWidth="1"/>
    <col min="6" max="6" width="10.58203125" customWidth="1"/>
  </cols>
  <sheetData>
    <row r="1" spans="1:5" x14ac:dyDescent="0.45">
      <c r="A1" t="s">
        <v>0</v>
      </c>
    </row>
    <row r="2" spans="1:5" x14ac:dyDescent="0.45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5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5">
      <c r="A4" s="27"/>
      <c r="B4" s="8"/>
      <c r="C4" s="8"/>
      <c r="D4" s="8"/>
      <c r="E4" s="8"/>
    </row>
    <row r="5" spans="1:5" x14ac:dyDescent="0.45">
      <c r="A5" s="8"/>
      <c r="B5" s="8"/>
      <c r="C5" s="8"/>
      <c r="D5" s="8"/>
      <c r="E5" s="8"/>
    </row>
    <row r="6" spans="1:5" x14ac:dyDescent="0.45">
      <c r="A6" s="8"/>
      <c r="B6" s="8"/>
      <c r="C6" s="8"/>
      <c r="D6" s="8"/>
      <c r="E6" s="8"/>
    </row>
    <row r="7" spans="1:5" x14ac:dyDescent="0.45">
      <c r="A7" s="8"/>
      <c r="B7" s="8"/>
      <c r="C7" s="8"/>
      <c r="D7" s="8"/>
      <c r="E7" s="8"/>
    </row>
    <row r="8" spans="1:5" x14ac:dyDescent="0.45">
      <c r="A8" s="8"/>
      <c r="B8" s="8"/>
      <c r="C8" s="8"/>
      <c r="D8" s="8"/>
      <c r="E8" s="8"/>
    </row>
    <row r="9" spans="1:5" x14ac:dyDescent="0.45">
      <c r="A9" s="8"/>
      <c r="B9" s="8"/>
      <c r="C9" s="8"/>
      <c r="D9" s="8"/>
      <c r="E9" s="8"/>
    </row>
    <row r="10" spans="1:5" x14ac:dyDescent="0.45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165100</xdr:colOff>
                <xdr:row>0</xdr:row>
                <xdr:rowOff>88900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는 감</cp:lastModifiedBy>
  <cp:lastPrinted>2024-05-31T18:02:59Z</cp:lastPrinted>
  <dcterms:created xsi:type="dcterms:W3CDTF">2023-05-30T06:41:20Z</dcterms:created>
  <dcterms:modified xsi:type="dcterms:W3CDTF">2026-05-29T14:19:45Z</dcterms:modified>
</cp:coreProperties>
</file>