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2026_컴활1급_실기_총정리(20251021)\길벗컴활1급총정리\기출\07회\"/>
    </mc:Choice>
  </mc:AlternateContent>
  <xr:revisionPtr revIDLastSave="0" documentId="13_ncr:1_{49F2E493-22B5-4E3D-A226-034D0431FE3C}" xr6:coauthVersionLast="47" xr6:coauthVersionMax="47" xr10:uidLastSave="{00000000-0000-0000-0000-000000000000}"/>
  <bookViews>
    <workbookView xWindow="-108" yWindow="-108" windowWidth="23256" windowHeight="12456" tabRatio="718" firstSheet="1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2" l="1"/>
  <c r="A19" i="12"/>
  <c r="A10" i="12"/>
  <c r="A31" i="12" s="1"/>
  <c r="G30" i="12"/>
  <c r="G20" i="12"/>
  <c r="G11" i="12"/>
  <c r="G32" i="12" s="1"/>
  <c r="N25" i="3" a="1"/>
  <c r="N25" i="3" s="1"/>
  <c r="O25" i="3" a="1"/>
  <c r="O25" i="3" s="1"/>
  <c r="N26" i="3" a="1"/>
  <c r="N26" i="3" s="1"/>
  <c r="O26" i="3" a="1"/>
  <c r="O26" i="3" s="1"/>
  <c r="N27" i="3" a="1"/>
  <c r="N27" i="3" s="1"/>
  <c r="O27" i="3" a="1"/>
  <c r="O27" i="3" s="1"/>
  <c r="N28" i="3" a="1"/>
  <c r="N28" i="3" s="1"/>
  <c r="O28" i="3" a="1"/>
  <c r="O28" i="3" s="1"/>
  <c r="N29" i="3" a="1"/>
  <c r="N29" i="3" s="1"/>
  <c r="O29" i="3" a="1"/>
  <c r="O29" i="3" s="1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8" i="3" a="1"/>
  <c r="N18" i="3" s="1"/>
  <c r="N19" i="3" a="1"/>
  <c r="N19" i="3" s="1"/>
  <c r="N20" i="3" a="1"/>
  <c r="N20" i="3" s="1"/>
  <c r="M19" i="3" a="1"/>
  <c r="M19" i="3" s="1"/>
  <c r="M20" i="3" a="1"/>
  <c r="M20" i="3" s="1"/>
  <c r="M18" i="3" a="1"/>
  <c r="M18" i="3" s="1"/>
  <c r="N10" i="3" a="1"/>
  <c r="N10" i="3" s="1"/>
  <c r="F23" i="3" a="1"/>
  <c r="F23" i="3"/>
  <c r="F24" i="3" a="1"/>
  <c r="F24" i="3" s="1"/>
  <c r="F25" i="3" a="1"/>
  <c r="F25" i="3"/>
  <c r="F26" i="3" a="1"/>
  <c r="F26" i="3" s="1"/>
  <c r="F27" i="3" a="1"/>
  <c r="F27" i="3" s="1"/>
  <c r="F28" i="3" a="1"/>
  <c r="F28" i="3" s="1"/>
  <c r="F29" i="3" a="1"/>
  <c r="F29" i="3" s="1"/>
  <c r="F11" i="3" a="1"/>
  <c r="F11" i="3" s="1"/>
  <c r="F12" i="3" a="1"/>
  <c r="F12" i="3"/>
  <c r="F13" i="3" a="1"/>
  <c r="F13" i="3" s="1"/>
  <c r="F14" i="3" a="1"/>
  <c r="F14" i="3"/>
  <c r="F15" i="3" a="1"/>
  <c r="F15" i="3" s="1"/>
  <c r="F16" i="3" a="1"/>
  <c r="F16" i="3" s="1"/>
  <c r="F17" i="3" a="1"/>
  <c r="F17" i="3" s="1"/>
  <c r="F18" i="3" a="1"/>
  <c r="F18" i="3"/>
  <c r="F19" i="3" a="1"/>
  <c r="F19" i="3" s="1"/>
  <c r="F20" i="3" a="1"/>
  <c r="F20" i="3"/>
  <c r="F21" i="3" a="1"/>
  <c r="F21" i="3" s="1"/>
  <c r="F22" i="3" a="1"/>
  <c r="F22" i="3"/>
  <c r="F4" i="3" a="1"/>
  <c r="F4" i="3" s="1"/>
  <c r="F5" i="3" a="1"/>
  <c r="F5" i="3" s="1"/>
  <c r="F6" i="3" a="1"/>
  <c r="F6" i="3" s="1"/>
  <c r="F7" i="3" a="1"/>
  <c r="F7" i="3" s="1"/>
  <c r="F8" i="3" a="1"/>
  <c r="F8" i="3" s="1"/>
  <c r="F9" i="3" a="1"/>
  <c r="F9" i="3" s="1"/>
  <c r="F10" i="3" a="1"/>
  <c r="F10" i="3" s="1"/>
  <c r="F3" i="3" a="1"/>
  <c r="F3" i="3" s="1"/>
  <c r="L2" i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27" i="3" a="1"/>
  <c r="J28" i="3" a="1"/>
  <c r="J29" i="3" a="1"/>
  <c r="J26" i="3" a="1"/>
  <c r="J17" i="3" a="1"/>
  <c r="J18" i="3" a="1"/>
  <c r="J22" i="3" a="1"/>
  <c r="J23" i="3" a="1"/>
  <c r="J19" i="3" a="1"/>
  <c r="J25" i="3" a="1"/>
  <c r="J20" i="3" a="1"/>
  <c r="J24" i="3" a="1"/>
  <c r="J21" i="3" a="1"/>
  <c r="J5" i="3" a="1"/>
  <c r="J10" i="3" a="1"/>
  <c r="J14" i="3" a="1"/>
  <c r="J11" i="3" a="1"/>
  <c r="J15" i="3" a="1"/>
  <c r="J6" i="3" a="1"/>
  <c r="J7" i="3" a="1"/>
  <c r="J4" i="3" a="1"/>
  <c r="J8" i="3" a="1"/>
  <c r="J12" i="3" a="1"/>
  <c r="J16" i="3" a="1"/>
  <c r="J9" i="3" a="1"/>
  <c r="J13" i="3" a="1"/>
  <c r="J3" i="3" a="1"/>
  <c r="J26" i="3" l="1"/>
  <c r="J29" i="3"/>
  <c r="J28" i="3"/>
  <c r="J27" i="3"/>
  <c r="J21" i="3"/>
  <c r="J24" i="3"/>
  <c r="J20" i="3"/>
  <c r="J25" i="3"/>
  <c r="J19" i="3"/>
  <c r="J23" i="3"/>
  <c r="J22" i="3"/>
  <c r="J18" i="3"/>
  <c r="J17" i="3"/>
  <c r="J13" i="3"/>
  <c r="J9" i="3"/>
  <c r="J16" i="3"/>
  <c r="J12" i="3"/>
  <c r="J8" i="3"/>
  <c r="J4" i="3"/>
  <c r="J7" i="3"/>
  <c r="J6" i="3"/>
  <c r="J15" i="3"/>
  <c r="J11" i="3"/>
  <c r="J14" i="3"/>
  <c r="J10" i="3"/>
  <c r="J5" i="3"/>
  <c r="J3" i="3"/>
  <c r="N14" i="3"/>
  <c r="N13" i="3"/>
  <c r="N12" i="3"/>
  <c r="N1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19ACEC71-5355-4FE5-A65A-579A36923EA1}" sourceFile="C:\2026_컴활1급_실기_총정리(20251021)\길벗컴활1급총정리\기출\07회\주차현황.xlsx" keepAlive="1" name="주차현황1" type="5" refreshedVersion="8" background="1">
    <dbPr connection="Provider=Microsoft.ACE.OLEDB.12.0;User ID=Admin;Data Source=C:\2026_컴활1급_실기_총정리(20251021)\길벗컴활1급총정리\기출\07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<sst xmlns="http://schemas.openxmlformats.org/spreadsheetml/2006/main" count="755" uniqueCount="201">
  <si>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</si>
  <si>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</si>
  <si>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</si>
  <si>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</si>
  <si>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</si>
  <si>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</si>
  <si>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</si>
  <si>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</si>
  <si>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</si>
  <si>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</si>
  <si>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</si>
  <si>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</si>
  <si>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</si>
  <si>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</si>
  <si>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</si>
  <si>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</si>
  <si>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</si>
  <si>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</si>
  <si>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</si>
  <si>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</si>
  <si>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</si>
  <si>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</si>
  <si>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</si>
  <si>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</si>
  <si>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</si>
  <si>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</si>
  <si>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</si>
  <si>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</si>
  <si>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</si>
  <si>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</si>
  <si>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</si>
  <si>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</si>
  <si>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</si>
  <si>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</si>
  <si>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</si>
  <si>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</si>
  <si>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</si>
  <si>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</si>
  <si>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</si>
  <si>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</si>
  <si>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</si>
  <si>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</si>
  <si>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</si>
  <si>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</si>
  <si>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</si>
  <si>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</si>
  <si>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</si>
  <si>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</si>
  <si>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</si>
  <si>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</si>
  <si>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</si>
  <si>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</si>
  <si>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</si>
  <si>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</si>
  <si>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</si>
  <si>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</si>
  <si>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</si>
  <si>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</si>
  <si>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</si>
  <si>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</si>
  <si>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</si>
  <si>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</si>
  <si>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</si>
  <si>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</si>
  <si>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</si>
  <si>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</si>
  <si>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</si>
  <si>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</si>
  <si>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</si>
  <si>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</si>
  <si>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</si>
  <si>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</si>
  <si>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</si>
  <si>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</si>
  <si>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</si>
  <si>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</si>
  <si>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</si>
  <si>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</si>
  <si>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</si>
  <si>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</si>
  <si>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</si>
  <si>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</si>
  <si>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</si>
  <si>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</si>
  <si>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</si>
  <si>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</si>
  <si>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</si>
  <si>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</si>
  <si>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</si>
  <si>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</si>
  <si>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</si>
  <si>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</si>
  <si>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</si>
  <si>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</si>
  <si>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</si>
  <si>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</si>
  <si>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</si>
  <si>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</si>
  <si>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</si>
  <si>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</si>
  <si>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</si>
  <si>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</si>
  <si>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</si>
  <si>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</si>
  <si>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</si>
  <si>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</si>
  <si>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</si>
  <si>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</si>
  <si>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</si>
  <si>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</si>
  <si>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</si>
  <si>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</si>
  <si>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</si>
  <si>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</si>
  <si>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</si>
  <si>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</si>
  <si>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</si>
  <si>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</si>
  <si>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</si>
  <si>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</si>
  <si>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</si>
  <si>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</si>
  <si>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</si>
  <si>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</si>
  <si>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</si>
  <si>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</si>
  <si>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</si>
  <si>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</si>
  <si>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</si>
  <si>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</si>
  <si>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</si>
  <si>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</si>
  <si>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</si>
  <si>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</si>
  <si>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</si>
  <si>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</si>
  <si>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</si>
  <si>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</si>
  <si>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</si>
  <si>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</si>
  <si>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</si>
  <si>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</si>
  <si>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</si>
  <si>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</si>
  <si>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</si>
  <si>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</si>
  <si>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</si>
  <si>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</si>
  <si>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</si>
  <si>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</si>
  <si>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</si>
  <si>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</si>
  <si>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</si>
  <si>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</si>
  <si>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</si>
  <si>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</si>
  <si>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</si>
  <si>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</si>
  <si>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</si>
  <si>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</si>
  <si>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</si>
  <si>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</si>
  <si>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</si>
  <si>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</si>
  <si>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</si>
  <si>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</si>
  <si>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</si>
  <si>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</si>
  <si>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</si>
  <si>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</si>
  <si>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</si>
  <si>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</si>
  <si>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</si>
  <si>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</si>
  <si>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</si>
  <si>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</si>
  <si>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</si>
  <si>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</si>
  <si>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</si>
  <si>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</si>
  <si>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</si>
  <si>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</si>
  <si>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</si>
  <si>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</si>
  <si>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</si>
  <si>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</si>
  <si>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</si>
  <si>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(모두)</t>
  </si>
  <si>
    <t>진료</t>
  </si>
  <si>
    <t>총합계</t>
  </si>
  <si>
    <t>결제방법</t>
  </si>
  <si>
    <t xml:space="preserve">차량수 </t>
  </si>
  <si>
    <t>평균 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</si>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</sst>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7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407392"/>
        <c:axId val="75042371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75042371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0407392"/>
        <c:crosses val="max"/>
        <c:crossBetween val="between"/>
      </c:valAx>
      <c:catAx>
        <c:axId val="750407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423712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7620</xdr:rowOff>
        </xdr:from>
        <xdr:to>
          <xdr:col>7</xdr:col>
          <xdr:colOff>662940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7620</xdr:rowOff>
        </xdr:from>
        <xdr:to>
          <xdr:col>8</xdr:col>
          <xdr:colOff>7620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025.018689583332" backgroundQuery="1" createdVersion="8" refreshedVersion="8" minRefreshableVersion="3" recordCount="27" xr:uid="{0F4D731D-2BDE-4567-96A5-F1AE22366E6C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18874F-4FF1-44BB-85DA-3DF3D9EF3317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name="차량수" dataField="1" compact="0" showAll="0" countASubtotal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countA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 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L43"/>
  <sheetViews>
    <sheetView topLeftCell="A13" workbookViewId="0">
      <selection activeCell="M26" sqref="M26"/>
    </sheetView>
  </sheetViews>
  <sheetFormatPr defaultRowHeight="17.399999999999999" x14ac:dyDescent="0.4"/>
  <cols>
    <col min="1" max="1" width="8.59765625" bestFit="1" customWidth="1"/>
    <col min="2" max="2" width="10.8984375" customWidth="1"/>
    <col min="3" max="3" width="8.59765625" bestFit="1" customWidth="1"/>
    <col min="7" max="8" width="9" customWidth="1"/>
    <col min="9" max="9" width="24.69921875" customWidth="1"/>
    <col min="10" max="10" width="7.8984375" customWidth="1"/>
  </cols>
  <sheetData>
    <row r="1" spans="1:12" x14ac:dyDescent="0.4">
      <c r="A1" t="s">
        <v>0</v>
      </c>
    </row>
    <row r="2" spans="1:12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  <c r="L2" t="b">
        <f>AND($H3&lt;=AVERAGE($H$3:$H$29),ISBLANK($J3))</f>
        <v>0</v>
      </c>
    </row>
    <row r="3" spans="1:12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2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2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2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2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2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2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2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2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2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2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2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2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2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2" t="s">
        <v>186</v>
      </c>
    </row>
    <row r="32" spans="1:10" x14ac:dyDescent="0.4">
      <c r="A32" t="b">
        <f>AND(D3&gt;=10/24,D3&lt;=11/24 + 50/(24*60))</f>
        <v>0</v>
      </c>
    </row>
    <row r="34" spans="1:5" x14ac:dyDescent="0.4">
      <c r="A34" t="s">
        <v>4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topLeftCell="A13"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&amp;C&amp;15지역별 강수량&amp;R&amp;D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opLeftCell="A10" workbookViewId="0">
      <selection activeCell="J3" sqref="J3:J29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 t="array" ref="F3">IFERROR(VLOOKUP(A3,$L$4:$Q$6,MATCH(D3,$M$2:$Q$2,1)+1,FALSE),0)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array" ref="F4">IFERROR(VLOOKUP(A4,$L$4:$Q$6,MATCH(D4,$M$2:$Q$2,1)+1,FALSE),0)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array" ref="F5">IFERROR(VLOOKUP(A5,$L$4:$Q$6,MATCH(D5,$M$2:$Q$2,1)+1,FALSE),0)</f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array" ref="F6">IFERROR(VLOOKUP(A6,$L$4:$Q$6,MATCH(D6,$M$2:$Q$2,1)+1,FALSE),0)</f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array" ref="F7">IFERROR(VLOOKUP(A7,$L$4:$Q$6,MATCH(D7,$M$2:$Q$2,1)+1,FALSE),0)</f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array" ref="F8">IFERROR(VLOOKUP(A8,$L$4:$Q$6,MATCH(D8,$M$2:$Q$2,1)+1,FALSE),0)</f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array" ref="F9">IFERROR(VLOOKUP(A9,$L$4:$Q$6,MATCH(D9,$M$2:$Q$2,1)+1,FALSE),0)</f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1" t="s">
        <v>33</v>
      </c>
      <c r="M9" s="31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array" ref="F10">IFERROR(VLOOKUP(A10,$L$4:$Q$6,MATCH(D10,$M$2:$Q$2,1)+1,FALSE),0)</f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REPT("★",FREQUENCY( HOUR($E$3:$E$29)-HOUR($D$3:$D$29),$M$10:$M$14))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array" ref="F11">IFERROR(VLOOKUP(A11,$L$4:$Q$6,MATCH(D11,$M$2:$Q$2,1)+1,FALSE),0)</f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array" ref="F12">IFERROR(VLOOKUP(A12,$L$4:$Q$6,MATCH(D12,$M$2:$Q$2,1)+1,FALSE),0)</f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array" ref="F13">IFERROR(VLOOKUP(A13,$L$4:$Q$6,MATCH(D13,$M$2:$Q$2,1)+1,FALSE),0)</f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array" ref="F14">IFERROR(VLOOKUP(A14,$L$4:$Q$6,MATCH(D14,$M$2:$Q$2,1)+1,FALSE),0)</f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array" ref="F15">IFERROR(VLOOKUP(A15,$L$4:$Q$6,MATCH(D15,$M$2:$Q$2,1)+1,FALSE),0)</f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array" ref="F16">IFERROR(VLOOKUP(A16,$L$4:$Q$6,MATCH(D16,$M$2:$Q$2,1)+1,FALSE),0)</f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array" ref="F17">IFERROR(VLOOKUP(A17,$L$4:$Q$6,MATCH(D17,$M$2:$Q$2,1)+1,FALSE),0)</f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array" ref="F18">IFERROR(VLOOKUP(A18,$L$4:$Q$6,MATCH(D18,$M$2:$Q$2,1)+1,FALSE),0)</f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 t="array" ref="M18">IF((($I$3:$I$29=$M$17)+($I$3:$I$29=$N$17)),"무료",COUNTIFS($I$3:$I$29,"*"&amp;$L18&amp;"*",$I$3:$I$29,"*" &amp;M$17&amp;"*") / COUNTA($I$3:$I$29))</f>
        <v>0.44444444444444442</v>
      </c>
      <c r="N18" s="10">
        <f t="array" ref="N18">IF((($I$3:$I$29=$M$17)+($I$3:$I$29=$N$17)),"무료",COUNTIFS($I$3:$I$29,"*"&amp;$L18&amp;"*",$I$3:$I$29,"*" &amp;N$17&amp;"*") / COUNTA($I$3:$I$29))</f>
        <v>0.22222222222222221</v>
      </c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array" ref="F19">IFERROR(VLOOKUP(A19,$L$4:$Q$6,MATCH(D19,$M$2:$Q$2,1)+1,FALSE),0)</f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array" ref="M19">IF((($I$3:$I$29=$M$17)+($I$3:$I$29=$N$17)),"무료",COUNTIFS($I$3:$I$29,"*"&amp;$L19&amp;"*",$I$3:$I$29,"*" &amp;M$17&amp;"*") / COUNTA($I$3:$I$29))</f>
        <v>3.7037037037037035E-2</v>
      </c>
      <c r="N19" s="10">
        <f t="array" ref="N19">IF((($I$3:$I$29=$M$17)+($I$3:$I$29=$N$17)),"무료",COUNTIFS($I$3:$I$29,"*"&amp;$L19&amp;"*",$I$3:$I$29,"*" &amp;N$17&amp;"*") / COUNTA($I$3:$I$29))</f>
        <v>3.7037037037037035E-2</v>
      </c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array" ref="F20">IFERROR(VLOOKUP(A20,$L$4:$Q$6,MATCH(D20,$M$2:$Q$2,1)+1,FALSE),0)</f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>
        <f t="array" ref="M20">IF((($I$3:$I$29=$M$17)+($I$3:$I$29=$N$17)),"무료",COUNTIFS($I$3:$I$29,"*"&amp;$L20&amp;"*",$I$3:$I$29,"*" &amp;M$17&amp;"*") / COUNTA($I$3:$I$29))</f>
        <v>0</v>
      </c>
      <c r="N20" s="10">
        <f t="array" ref="N20">IF((($I$3:$I$29=$M$17)+($I$3:$I$29=$N$17)),"무료",COUNTIFS($I$3:$I$29,"*"&amp;$L20&amp;"*",$I$3:$I$29,"*" &amp;N$17&amp;"*") / COUNTA($I$3:$I$29))</f>
        <v>0</v>
      </c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array" ref="F21">IFERROR(VLOOKUP(A21,$L$4:$Q$6,MATCH(D21,$M$2:$Q$2,1)+1,FALSE),0)</f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array" ref="F22">IFERROR(VLOOKUP(A22,$L$4:$Q$6,MATCH(D22,$M$2:$Q$2,1)+1,FALSE),0)</f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array" ref="F23">IFERROR(VLOOKUP(A23,$L$4:$Q$6,MATCH(D23,$M$2:$Q$2,1)+1,FALSE),0)</f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array" ref="F24">IFERROR(VLOOKUP(A24,$L$4:$Q$6,MATCH(D24,$M$2:$Q$2,1)+1,FALSE),0)</f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array" ref="F25">IFERROR(VLOOKUP(A25,$L$4:$Q$6,MATCH(D25,$M$2:$Q$2,1)+1,FALSE),0)</f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 IF( (M$24=$C$3:$C$29)*($D$3:$D$29&lt;=$L25),1)) + SUM( IF( (M$24=$C$3:$C$29)*($E$3:$E$29&lt;=$L25),1))</f>
        <v>10</v>
      </c>
      <c r="N25" s="8">
        <f t="array" ref="N25">N$23-SUM( IF( (N$24=$C$3:$C$29)*($D$3:$D$29&lt;=$L25),1)) + SUM( IF( (N$24=$C$3:$C$29)*($E$3:$E$29&lt;=$L25),1))</f>
        <v>13</v>
      </c>
      <c r="O25" s="8">
        <f t="array" ref="O25">O$23-SUM( IF( (O$24=$C$3:$C$29)*($D$3:$D$29&lt;=$L25),1)) + SUM( IF( (O$24=$C$3:$C$29)*($E$3:$E$29&lt;=$L25),1))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array" ref="F26">IFERROR(VLOOKUP(A26,$L$4:$Q$6,MATCH(D26,$M$2:$Q$2,1)+1,FALSE),0)</f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 IF( (M$24=$C$3:$C$29)*($D$3:$D$29&lt;=$L26),1)) + SUM( IF( (M$24=$C$3:$C$29)*($E$3:$E$29&lt;=$L26),1))</f>
        <v>9</v>
      </c>
      <c r="N26" s="8">
        <f t="array" ref="N26">N$23-SUM( IF( (N$24=$C$3:$C$29)*($D$3:$D$29&lt;=$L26),1)) + SUM( IF( (N$24=$C$3:$C$29)*($E$3:$E$29&lt;=$L26),1))</f>
        <v>12</v>
      </c>
      <c r="O26" s="8">
        <f t="array" ref="O26">O$23-SUM( IF( (O$24=$C$3:$C$29)*($D$3:$D$29&lt;=$L26),1)) + SUM( IF( (O$24=$C$3:$C$29)*($E$3:$E$29&lt;=$L26),1))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array" ref="F27">IFERROR(VLOOKUP(A27,$L$4:$Q$6,MATCH(D27,$M$2:$Q$2,1)+1,FALSE),0)</f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 IF( (M$24=$C$3:$C$29)*($D$3:$D$29&lt;=$L27),1)) + SUM( IF( (M$24=$C$3:$C$29)*($E$3:$E$29&lt;=$L27),1))</f>
        <v>7</v>
      </c>
      <c r="N27" s="8">
        <f t="array" ref="N27">N$23-SUM( IF( (N$24=$C$3:$C$29)*($D$3:$D$29&lt;=$L27),1)) + SUM( IF( (N$24=$C$3:$C$29)*($E$3:$E$29&lt;=$L27),1))</f>
        <v>13</v>
      </c>
      <c r="O27" s="8">
        <f t="array" ref="O27">O$23-SUM( IF( (O$24=$C$3:$C$29)*($D$3:$D$29&lt;=$L27),1)) + SUM( IF( (O$24=$C$3:$C$29)*($E$3:$E$29&lt;=$L27),1))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array" ref="F28">IFERROR(VLOOKUP(A28,$L$4:$Q$6,MATCH(D28,$M$2:$Q$2,1)+1,FALSE),0)</f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 IF( (M$24=$C$3:$C$29)*($D$3:$D$29&lt;=$L28),1)) + SUM( IF( (M$24=$C$3:$C$29)*($E$3:$E$29&lt;=$L28),1))</f>
        <v>7</v>
      </c>
      <c r="N28" s="8">
        <f t="array" ref="N28">N$23-SUM( IF( (N$24=$C$3:$C$29)*($D$3:$D$29&lt;=$L28),1)) + SUM( IF( (N$24=$C$3:$C$29)*($E$3:$E$29&lt;=$L28),1))</f>
        <v>11</v>
      </c>
      <c r="O28" s="8">
        <f t="array" ref="O28">O$23-SUM( IF( (O$24=$C$3:$C$29)*($D$3:$D$29&lt;=$L28),1)) + SUM( IF( (O$24=$C$3:$C$29)*($E$3:$E$29&lt;=$L28),1))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array" ref="F29">IFERROR(VLOOKUP(A29,$L$4:$Q$6,MATCH(D29,$M$2:$Q$2,1)+1,FALSE),0)</f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 IF( (M$24=$C$3:$C$29)*($D$3:$D$29&lt;=$L29),1)) + SUM( IF( (M$24=$C$3:$C$29)*($E$3:$E$29&lt;=$L29),1))</f>
        <v>6</v>
      </c>
      <c r="N29" s="8">
        <f t="array" ref="N29">N$23-SUM( IF( (N$24=$C$3:$C$29)*($D$3:$D$29&lt;=$L29),1)) + SUM( IF( (N$24=$C$3:$C$29)*($E$3:$E$29&lt;=$L29),1))</f>
        <v>12</v>
      </c>
      <c r="O29" s="8">
        <f t="array" ref="O29">O$23-SUM( IF( (O$24=$C$3:$C$29)*($D$3:$D$29&lt;=$L29),1)) + SUM( IF( (O$24=$C$3:$C$29)*($E$3:$E$29&lt;=$L29),1))</f>
        <v>17</v>
      </c>
    </row>
    <row r="30" spans="1:15" x14ac:dyDescent="0.4">
      <c r="L30" s="12">
        <v>0.625</v>
      </c>
      <c r="M30" s="8">
        <f t="array" ref="M30">M$23-SUM( IF( (M$24=$C$3:$C$29)*($D$3:$D$29&lt;=$L30),1)) + SUM( IF( (M$24=$C$3:$C$29)*($E$3:$E$29&lt;=$L30),1))</f>
        <v>7</v>
      </c>
      <c r="N30" s="8">
        <f t="array" ref="N30">N$23-SUM( IF( (N$24=$C$3:$C$29)*($D$3:$D$29&lt;=$L30),1)) + SUM( IF( (N$24=$C$3:$C$29)*($E$3:$E$29&lt;=$L30),1))</f>
        <v>10</v>
      </c>
      <c r="O30" s="8">
        <f t="array" ref="O30">O$23-SUM( IF( (O$24=$C$3:$C$29)*($D$3:$D$29&lt;=$L30),1)) + SUM( IF( (O$24=$C$3:$C$29)*($E$3:$E$29&lt;=$L30),1))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P8" sqref="P8"/>
    </sheetView>
  </sheetViews>
  <sheetFormatPr defaultRowHeight="17.399999999999999" x14ac:dyDescent="0.4"/>
  <cols>
    <col min="1" max="1" width="8.59765625" bestFit="1" customWidth="1"/>
    <col min="2" max="2" width="8.796875" bestFit="1" customWidth="1"/>
    <col min="3" max="3" width="7.3984375" bestFit="1" customWidth="1"/>
    <col min="4" max="4" width="14.19921875" bestFit="1" customWidth="1"/>
  </cols>
  <sheetData>
    <row r="1" spans="1:4" x14ac:dyDescent="0.4">
      <c r="A1" s="33" t="s">
        <v>190</v>
      </c>
      <c r="B1" t="s">
        <v>187</v>
      </c>
    </row>
    <row r="3" spans="1:4" x14ac:dyDescent="0.4">
      <c r="A3" s="33" t="s">
        <v>68</v>
      </c>
      <c r="B3" s="33" t="s">
        <v>70</v>
      </c>
      <c r="C3" t="s">
        <v>191</v>
      </c>
      <c r="D3" t="s">
        <v>192</v>
      </c>
    </row>
    <row r="4" spans="1:4" x14ac:dyDescent="0.4">
      <c r="A4" t="s">
        <v>65</v>
      </c>
      <c r="C4" s="34">
        <v>7</v>
      </c>
      <c r="D4" s="35">
        <v>12565</v>
      </c>
    </row>
    <row r="5" spans="1:4" x14ac:dyDescent="0.4">
      <c r="B5" t="s">
        <v>77</v>
      </c>
      <c r="C5" s="34">
        <v>5</v>
      </c>
      <c r="D5" s="35">
        <v>15197</v>
      </c>
    </row>
    <row r="6" spans="1:4" x14ac:dyDescent="0.4">
      <c r="B6" t="s">
        <v>75</v>
      </c>
      <c r="C6" s="34">
        <v>2</v>
      </c>
      <c r="D6" s="35">
        <v>5985</v>
      </c>
    </row>
    <row r="7" spans="1:4" x14ac:dyDescent="0.4">
      <c r="A7" t="s">
        <v>76</v>
      </c>
      <c r="C7" s="34">
        <v>10</v>
      </c>
      <c r="D7" s="35">
        <v>16397.5</v>
      </c>
    </row>
    <row r="8" spans="1:4" x14ac:dyDescent="0.4">
      <c r="B8" t="s">
        <v>74</v>
      </c>
      <c r="C8" s="34">
        <v>4</v>
      </c>
      <c r="D8" s="35">
        <v>15575</v>
      </c>
    </row>
    <row r="9" spans="1:4" x14ac:dyDescent="0.4">
      <c r="B9" t="s">
        <v>77</v>
      </c>
      <c r="C9" s="34">
        <v>4</v>
      </c>
      <c r="D9" s="35">
        <v>17762.5</v>
      </c>
    </row>
    <row r="10" spans="1:4" x14ac:dyDescent="0.4">
      <c r="B10" t="s">
        <v>75</v>
      </c>
      <c r="C10" s="34">
        <v>2</v>
      </c>
      <c r="D10" s="35">
        <v>15312.5</v>
      </c>
    </row>
    <row r="11" spans="1:4" x14ac:dyDescent="0.4">
      <c r="A11" t="s">
        <v>188</v>
      </c>
      <c r="C11" s="34">
        <v>10</v>
      </c>
      <c r="D11" s="35">
        <v>15001</v>
      </c>
    </row>
    <row r="12" spans="1:4" x14ac:dyDescent="0.4">
      <c r="B12" t="s">
        <v>75</v>
      </c>
      <c r="C12" s="34">
        <v>7</v>
      </c>
      <c r="D12" s="35">
        <v>13335</v>
      </c>
    </row>
    <row r="13" spans="1:4" x14ac:dyDescent="0.4">
      <c r="B13" t="s">
        <v>74</v>
      </c>
      <c r="C13" s="34">
        <v>3</v>
      </c>
      <c r="D13" s="35">
        <v>18888.333333333332</v>
      </c>
    </row>
    <row r="14" spans="1:4" x14ac:dyDescent="0.4">
      <c r="A14" t="s">
        <v>189</v>
      </c>
      <c r="C14" s="34">
        <v>27</v>
      </c>
      <c r="D14" s="35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13" workbookViewId="0">
      <selection activeCell="G32" sqref="G32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9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9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9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9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9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9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9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7" t="s">
        <v>197</v>
      </c>
      <c r="G10" s="29"/>
    </row>
    <row r="11" spans="1:7" outlineLevel="1" x14ac:dyDescent="0.4">
      <c r="A11" s="1"/>
      <c r="B11" s="1"/>
      <c r="C11" s="8"/>
      <c r="D11" s="7"/>
      <c r="E11" s="7"/>
      <c r="F11" s="36" t="s">
        <v>193</v>
      </c>
      <c r="G11" s="43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9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9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9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9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9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9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9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7" t="s">
        <v>198</v>
      </c>
      <c r="G19" s="29"/>
    </row>
    <row r="20" spans="1:7" outlineLevel="1" x14ac:dyDescent="0.4">
      <c r="A20" s="1"/>
      <c r="B20" s="1"/>
      <c r="C20" s="8"/>
      <c r="D20" s="7"/>
      <c r="E20" s="7"/>
      <c r="F20" s="37" t="s">
        <v>194</v>
      </c>
      <c r="G20" s="43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9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9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9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9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9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9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9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9">
        <v>2</v>
      </c>
    </row>
    <row r="29" spans="1:7" outlineLevel="2" x14ac:dyDescent="0.4">
      <c r="A29" s="38">
        <f>SUBTOTAL(3,A21:A28)</f>
        <v>8</v>
      </c>
      <c r="B29" s="38"/>
      <c r="C29" s="39"/>
      <c r="D29" s="40"/>
      <c r="E29" s="40"/>
      <c r="F29" s="42" t="s">
        <v>199</v>
      </c>
      <c r="G29" s="41"/>
    </row>
    <row r="30" spans="1:7" outlineLevel="1" x14ac:dyDescent="0.4">
      <c r="A30" s="38"/>
      <c r="B30" s="38"/>
      <c r="C30" s="39"/>
      <c r="D30" s="40"/>
      <c r="E30" s="40"/>
      <c r="F30" s="42" t="s">
        <v>195</v>
      </c>
      <c r="G30" s="44">
        <f>SUBTOTAL(1,G21:G28)</f>
        <v>3</v>
      </c>
    </row>
    <row r="31" spans="1:7" x14ac:dyDescent="0.4">
      <c r="A31" s="38">
        <f>SUBTOTAL(3,A3:A28)</f>
        <v>22</v>
      </c>
      <c r="B31" s="38"/>
      <c r="C31" s="39"/>
      <c r="D31" s="40"/>
      <c r="E31" s="40"/>
      <c r="F31" s="42" t="s">
        <v>200</v>
      </c>
      <c r="G31" s="41"/>
    </row>
    <row r="32" spans="1:7" x14ac:dyDescent="0.4">
      <c r="A32" s="38"/>
      <c r="B32" s="38"/>
      <c r="C32" s="39"/>
      <c r="D32" s="40"/>
      <c r="E32" s="40"/>
      <c r="F32" s="42" t="s">
        <v>196</v>
      </c>
      <c r="G32" s="44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E9D2CFBB-F6D7-4FFF-9048-9C8B02248367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topLeftCell="A4" workbookViewId="0">
      <selection activeCell="L11" sqref="L11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7620</xdr:rowOff>
                  </from>
                  <to>
                    <xdr:col>7</xdr:col>
                    <xdr:colOff>662940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7620</xdr:rowOff>
                  </from>
                  <to>
                    <xdr:col>8</xdr:col>
                    <xdr:colOff>7620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3" workbookViewId="0">
      <selection activeCell="L24" sqref="L24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>
      <selection activeCell="I4" sqref="I4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정재민</cp:lastModifiedBy>
  <cp:lastPrinted>2024-05-31T18:02:59Z</cp:lastPrinted>
  <dcterms:created xsi:type="dcterms:W3CDTF">2023-05-30T06:41:20Z</dcterms:created>
  <dcterms:modified xsi:type="dcterms:W3CDTF">2026-01-02T15:45:14Z</dcterms:modified>
</cp:coreProperties>
</file>