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hane\Downloads\길벗컴활1급_update_20250108 (1)\03 최신기출문제\03 24년상시03\"/>
    </mc:Choice>
  </mc:AlternateContent>
  <xr:revisionPtr revIDLastSave="0" documentId="13_ncr:1_{2654D090-30AA-4509-AD51-C7172EABFB77}" xr6:coauthVersionLast="47" xr6:coauthVersionMax="47" xr10:uidLastSave="{00000000-0000-0000-0000-000000000000}"/>
  <bookViews>
    <workbookView xWindow="312" yWindow="312" windowWidth="11520" windowHeight="11772" tabRatio="718" firstSheet="3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8" i="3" l="1"/>
  <c r="N19" i="3"/>
  <c r="N20" i="3"/>
  <c r="M19" i="3"/>
  <c r="M20" i="3"/>
  <c r="M18" i="3"/>
  <c r="J4" i="3" a="1"/>
  <c r="J6" i="3" a="1"/>
  <c r="J8" i="3" a="1"/>
  <c r="J10" i="3" a="1"/>
  <c r="J12" i="3" a="1"/>
  <c r="J14" i="3" a="1"/>
  <c r="J16" i="3" a="1"/>
  <c r="J18" i="3" a="1"/>
  <c r="J20" i="3" a="1"/>
  <c r="J22" i="3" a="1"/>
  <c r="J24" i="3" a="1"/>
  <c r="J26" i="3" a="1"/>
  <c r="J28" i="3" a="1"/>
  <c r="J7" i="3" a="1"/>
  <c r="J19" i="3" a="1"/>
  <c r="J25" i="3" a="1"/>
  <c r="J29" i="3" a="1"/>
  <c r="J5" i="3" a="1"/>
  <c r="J9" i="3" a="1"/>
  <c r="J11" i="3" a="1"/>
  <c r="J13" i="3" a="1"/>
  <c r="J15" i="3" a="1"/>
  <c r="J17" i="3" a="1"/>
  <c r="J21" i="3" a="1"/>
  <c r="J23" i="3" a="1"/>
  <c r="J27" i="3" a="1"/>
  <c r="J3" i="3" a="1"/>
  <c r="J27" i="3" l="1"/>
  <c r="J23" i="3"/>
  <c r="J21" i="3"/>
  <c r="J17" i="3"/>
  <c r="J15" i="3"/>
  <c r="J13" i="3"/>
  <c r="J11" i="3"/>
  <c r="J9" i="3"/>
  <c r="J5" i="3"/>
  <c r="J29" i="3"/>
  <c r="J25" i="3"/>
  <c r="J19" i="3"/>
  <c r="J7" i="3"/>
  <c r="J28" i="3"/>
  <c r="J26" i="3"/>
  <c r="J24" i="3"/>
  <c r="J22" i="3"/>
  <c r="J20" i="3"/>
  <c r="J18" i="3"/>
  <c r="J16" i="3"/>
  <c r="J14" i="3"/>
  <c r="J12" i="3"/>
  <c r="J10" i="3"/>
  <c r="J8" i="3"/>
  <c r="J6" i="3"/>
  <c r="J4" i="3"/>
  <c r="J3" i="3"/>
  <c r="N10" i="3" l="1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N25" i="3" a="1"/>
  <c r="N25" i="3" s="1"/>
  <c r="O25" i="3" a="1"/>
  <c r="O25" i="3"/>
  <c r="N26" i="3" a="1"/>
  <c r="N26" i="3" s="1"/>
  <c r="O26" i="3" a="1"/>
  <c r="O26" i="3"/>
  <c r="N27" i="3" a="1"/>
  <c r="N27" i="3" s="1"/>
  <c r="O27" i="3" a="1"/>
  <c r="O27" i="3"/>
  <c r="N28" i="3" a="1"/>
  <c r="N28" i="3" s="1"/>
  <c r="O28" i="3" a="1"/>
  <c r="O28" i="3"/>
  <c r="N29" i="3" a="1"/>
  <c r="N29" i="3" s="1"/>
  <c r="O29" i="3" a="1"/>
  <c r="O29" i="3"/>
  <c r="N30" i="3" a="1"/>
  <c r="N30" i="3" s="1"/>
  <c r="O30" i="3" a="1"/>
  <c r="O30" i="3"/>
  <c r="M26" i="3" a="1"/>
  <c r="M26" i="3" s="1"/>
  <c r="M27" i="3" a="1"/>
  <c r="M27" i="3"/>
  <c r="M28" i="3" a="1"/>
  <c r="M28" i="3" s="1"/>
  <c r="M29" i="3" a="1"/>
  <c r="M29" i="3"/>
  <c r="M30" i="3" a="1"/>
  <c r="M30" i="3" s="1"/>
  <c r="M25" i="3" a="1"/>
  <c r="M25" i="3" s="1"/>
  <c r="A29" i="12"/>
  <c r="A19" i="12"/>
  <c r="A10" i="12"/>
  <c r="A31" i="12" s="1"/>
  <c r="G30" i="12"/>
  <c r="G20" i="12"/>
  <c r="G11" i="12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G32" i="12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3431101A-2BF6-4719-9AFA-DB8BC6379E99}" sourceFile="C:\Users\khane\Downloads\길벗컴활1급_update_20250108 (1)\03 최신기출문제\03 24년상시03\주차현황.xlsx" keepAlive="1" name="주차현황1" type="5" refreshedVersion="8" background="1">
    <dbPr connection="Provider=Microsoft.ACE.OLEDB.12.0;User ID=Admin;Data Source=C:\Users\khane\Downloads\길벗컴활1급_update_20250108 (1)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<sst xmlns="http://schemas.openxmlformats.org/spreadsheetml/2006/main" count="755" uniqueCount="201">
  <si>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</si>
  <si>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</si>
  <si>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</si>
  <si>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</si>
  <si>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</si>
  <si>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</si>
  <si>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</si>
  <si>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</si>
  <si>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</si>
  <si>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</si>
  <si>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</si>
  <si>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</si>
  <si>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</si>
  <si>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</si>
  <si>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</si>
  <si>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</si>
  <si>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</si>
  <si>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</si>
  <si>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</si>
  <si>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</si>
  <si>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</si>
  <si>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</si>
  <si>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</si>
  <si>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</si>
  <si>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</si>
  <si>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</si>
  <si>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</si>
  <si>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</si>
  <si>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</si>
  <si>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</si>
  <si>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</si>
  <si>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</si>
  <si>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</si>
  <si>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</si>
  <si>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</si>
  <si>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</si>
  <si>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</si>
  <si>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</si>
  <si>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</si>
  <si>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</si>
  <si>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</si>
  <si>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</si>
  <si>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</si>
  <si>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</si>
  <si>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</si>
  <si>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</si>
  <si>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</si>
  <si>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</si>
  <si>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</si>
  <si>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</si>
  <si>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</si>
  <si>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</si>
  <si>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</si>
  <si>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</si>
  <si>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</si>
  <si>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</si>
  <si>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</si>
  <si>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</si>
  <si>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</si>
  <si>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</si>
  <si>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</si>
  <si>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</si>
  <si>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</si>
  <si>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</si>
  <si>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</si>
  <si>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</si>
  <si>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</si>
  <si>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</si>
  <si>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</si>
  <si>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</si>
  <si>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</si>
  <si>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</si>
  <si>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</si>
  <si>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</si>
  <si>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</si>
  <si>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</si>
  <si>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</si>
  <si>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</si>
  <si>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</si>
  <si>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</si>
  <si>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</si>
  <si>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</si>
  <si>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</si>
  <si>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</si>
  <si>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</si>
  <si>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</si>
  <si>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</si>
  <si>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</si>
  <si>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</si>
  <si>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</si>
  <si>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</si>
  <si>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</si>
  <si>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</si>
  <si>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</si>
  <si>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</si>
  <si>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</si>
  <si>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</si>
  <si>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</si>
  <si>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</si>
  <si>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</si>
  <si>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</si>
  <si>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</si>
  <si>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</si>
  <si>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</si>
  <si>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</si>
  <si>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</si>
  <si>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</si>
  <si>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</si>
  <si>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</si>
  <si>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</si>
  <si>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</si>
  <si>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</si>
  <si>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</si>
  <si>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</si>
  <si>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</si>
  <si>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</si>
  <si>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</si>
  <si>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</si>
  <si>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</si>
  <si>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</si>
  <si>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</si>
  <si>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</si>
  <si>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</si>
  <si>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</si>
  <si>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</si>
  <si>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</si>
  <si>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</si>
  <si>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</si>
  <si>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</si>
  <si>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</si>
  <si>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</si>
  <si>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</si>
  <si>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</si>
  <si>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</si>
  <si>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</si>
  <si>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</si>
  <si>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</si>
  <si>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</si>
  <si>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</si>
  <si>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</si>
  <si>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</si>
  <si>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</si>
  <si>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</si>
  <si>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</si>
  <si>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</si>
  <si>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</si>
  <si>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</si>
  <si>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</si>
  <si>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</si>
  <si>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</si>
  <si>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</si>
  <si>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</si>
  <si>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</si>
  <si>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</si>
  <si>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</si>
  <si>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</si>
  <si>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</si>
  <si>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</si>
  <si>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</si>
  <si>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</si>
  <si>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</si>
  <si>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</si>
  <si>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</si>
  <si>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</si>
  <si>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</si>
  <si>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</si>
  <si>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</si>
  <si>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</si>
  <si>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</si>
  <si>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</si>
  <si>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</si>
  <si>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</si>
  <si>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</si>
  <si>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</si>
  <si>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</si>
  <si>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</si>
  <si>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</si>
  <si>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</si>
  <si>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</si>
  <si>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</si>
  <si>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</si>
  <si>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</si>
  <si>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</si>
  <si>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</si>
  <si>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</si>
  <si>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</si>
  <si>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</si>
  <si>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결제방법</t>
  </si>
  <si>
    <t>(모두)</t>
  </si>
  <si>
    <t>진료</t>
  </si>
  <si>
    <t>총합계</t>
  </si>
  <si>
    <t>차량수</t>
  </si>
  <si>
    <t>평균 : 이용금액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</si>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</sst>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  <numFmt numFmtId="182" formatCode="[Red][&gt;=10000]*★\ #,##0&quot;원&quot;;[&gt;=5000]*★\ #,##0&quot;원&quot;;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7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>
      <alignment vertical="center"/>
    </xf>
    <xf numFmtId="178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182" fontId="0" fillId="0" borderId="1" xfId="1" applyNumberFormat="1" applyFont="1" applyBorder="1" applyAlignment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80076271"/>
        <c:axId val="1980054671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1980054671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80076271"/>
        <c:crosses val="max"/>
        <c:crossBetween val="between"/>
      </c:valAx>
      <c:catAx>
        <c:axId val="198007627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80054671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213360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하늘" refreshedDate="45845.652978009261" backgroundQuery="1" createdVersion="8" refreshedVersion="8" minRefreshableVersion="3" recordCount="27" xr:uid="{F1F8D8F5-2260-4CED-BC57-641BF528FC1B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172FB6-9C99-4CFF-9926-4B97EB6475DB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>
      <items count="4">
        <item x="2"/>
        <item x="1"/>
        <item x="0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 v="2"/>
    </i>
    <i r="1">
      <x/>
    </i>
    <i>
      <x v="1"/>
    </i>
    <i r="1">
      <x v="2"/>
    </i>
    <i r="1">
      <x v="1"/>
    </i>
    <i r="1">
      <x/>
    </i>
    <i>
      <x v="2"/>
    </i>
    <i r="1">
      <x/>
    </i>
    <i r="1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2" baseItem="2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workbookViewId="0">
      <selection activeCell="K7" sqref="K7"/>
    </sheetView>
  </sheetViews>
  <sheetFormatPr defaultRowHeight="17.399999999999999" x14ac:dyDescent="0.4"/>
  <cols>
    <col min="1" max="1" width="7.19921875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0" t="s">
        <v>186</v>
      </c>
    </row>
    <row r="32" spans="1:10" x14ac:dyDescent="0.4">
      <c r="A32" t="b">
        <f>AND($D3&gt;=10/24,$D3&lt;=(11/24+(5/6)/24))</f>
        <v>0</v>
      </c>
    </row>
    <row r="34" spans="1:5" x14ac:dyDescent="0.4">
      <c r="A34" t="s">
        <v>4</v>
      </c>
      <c r="B34" t="s">
        <v>5</v>
      </c>
      <c r="C34" t="s">
        <v>6</v>
      </c>
      <c r="D34" t="s">
        <v>7</v>
      </c>
      <c r="E34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AND($H3&lt;=AVERAGE($H$3:$H$29),ISBLANK($J3)=TRUE)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>
      <selection activeCell="Q9" sqref="Q9"/>
    </sheetView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 differentFirst="1">
    <oddHeader>&amp;R&amp;D</oddHeader>
    <firstHeader>&amp;C&amp;15지역별 강수량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opLeftCell="C3" workbookViewId="0">
      <selection activeCell="I29" sqref="I29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6.3984375" customWidth="1"/>
    <col min="15" max="17" width="6.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IFERROR(VLOOKUP($A3,$L$4:$Q$6,1+MATCH($D3,$M$2:$Q$2,1),FALSE),0)</f>
        <v>3000</v>
      </c>
      <c r="G3" s="7">
        <v>13580</v>
      </c>
      <c r="H3" s="7">
        <v>10580</v>
      </c>
      <c r="I3" s="8" t="s">
        <v>15</v>
      </c>
      <c r="J3" s="1" cm="1">
        <f t="array" ref="J3">fn기타(A3,G3)</f>
        <v>0</v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IFERROR(VLOOKUP($A4,$L$4:$Q$6,1+MATCH($D4,$M$2:$Q$2,1),FALSE),0)</f>
        <v>2000</v>
      </c>
      <c r="G4" s="7">
        <v>8295</v>
      </c>
      <c r="H4" s="7">
        <v>6295</v>
      </c>
      <c r="I4" s="8" t="s">
        <v>19</v>
      </c>
      <c r="J4" s="1" cm="1">
        <f t="array" ref="J4">fn기타(A4,G4)</f>
        <v>0</v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cm="1">
        <f t="array" ref="J5">fn기타(A5,G5)</f>
        <v>0</v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cm="1">
        <f t="array" ref="J6">fn기타(A6,G6)</f>
        <v>0</v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cm="1">
        <f t="array" ref="J7">fn기타(A7,G7)</f>
        <v>0</v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cm="1">
        <f t="array" ref="J8">fn기타(A8,G8)</f>
        <v>0</v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cm="1">
        <f t="array" ref="J9">fn기타(A9,G9)</f>
        <v>0</v>
      </c>
      <c r="L9" s="40" t="s">
        <v>33</v>
      </c>
      <c r="M9" s="40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cm="1">
        <f t="array" ref="J10">fn기타(A10,G10)</f>
        <v>0</v>
      </c>
      <c r="L10" s="13">
        <v>1</v>
      </c>
      <c r="M10" s="29">
        <v>2</v>
      </c>
      <c r="N10" s="8" t="str" cm="1">
        <f t="array" ref="N10:N14">REPT("★",FREQUENCY(HOUR($E$3:$E$29-$D$3:$D$29),$M$10:$M$14))</f>
        <v>★★★★★★★★★★★★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cm="1">
        <f t="array" ref="J11">fn기타(A11,G11)</f>
        <v>0</v>
      </c>
      <c r="L11" s="13">
        <v>2</v>
      </c>
      <c r="M11" s="29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cm="1">
        <f t="array" ref="J12">fn기타(A12,G12)</f>
        <v>0</v>
      </c>
      <c r="L12" s="13">
        <v>4</v>
      </c>
      <c r="M12" s="29">
        <v>6</v>
      </c>
      <c r="N12" s="8" t="str">
        <v>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cm="1">
        <f t="array" ref="J13">fn기타(A13,G13)</f>
        <v>0</v>
      </c>
      <c r="L13" s="13">
        <v>6</v>
      </c>
      <c r="M13" s="29">
        <v>8</v>
      </c>
      <c r="N13" s="8" t="str">
        <v>★★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cm="1">
        <f t="array" ref="J14">fn기타(A14,G14)</f>
        <v>0</v>
      </c>
      <c r="L14" s="13">
        <v>8</v>
      </c>
      <c r="M14" s="29"/>
      <c r="N14" s="8" t="str">
        <v>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cm="1">
        <f t="array" ref="J15">fn기타(A15,G15)</f>
        <v>0</v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cm="1">
        <f t="array" ref="J16">fn기타(A16,G16)</f>
        <v>0</v>
      </c>
      <c r="L16" s="3" t="s">
        <v>44</v>
      </c>
    </row>
    <row r="17" spans="1:15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cm="1">
        <f t="array" ref="J17">fn기타(A17,G17)</f>
        <v>0</v>
      </c>
      <c r="L17" s="9"/>
      <c r="M17" s="14" t="s">
        <v>32</v>
      </c>
      <c r="N17" s="14" t="s">
        <v>39</v>
      </c>
    </row>
    <row r="18" spans="1:15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cm="1">
        <f t="array" ref="J18">fn기타(A18,G18)</f>
        <v>0</v>
      </c>
      <c r="L18" s="2" t="s">
        <v>47</v>
      </c>
      <c r="M18" s="10">
        <f>IF($L18="무료",COUNTIFS($I$3:$I$29,M$17)/COUNTA($I$3:$I$29),COUNTIFS($I$3:$I$29,"*"&amp;$L18,$I$3:$I$29,M$17&amp;"*")/COUNTA($I$3:$I$29))</f>
        <v>0.44444444444444442</v>
      </c>
      <c r="N18" s="10">
        <f>IF($L18="무료",COUNTIFS($I$3:$I$29,N$17)/COUNTA($I$3:$I$29),COUNTIFS($I$3:$I$29,"*"&amp;$L18,$I$3:$I$29,N$17&amp;"*")/COUNTA($I$3:$I$29))</f>
        <v>0.22222222222222221</v>
      </c>
    </row>
    <row r="19" spans="1:15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cm="1">
        <f t="array" ref="J19">fn기타(A19,G19)</f>
        <v>0</v>
      </c>
      <c r="L19" s="2" t="s">
        <v>49</v>
      </c>
      <c r="M19" s="10">
        <f t="shared" ref="M19:N20" si="1">IF($L19="무료",COUNTIFS($I$3:$I$29,M$17)/COUNTA($I$3:$I$29),COUNTIFS($I$3:$I$29,"*"&amp;$L19,$I$3:$I$29,M$17&amp;"*")/COUNTA($I$3:$I$29))</f>
        <v>3.7037037037037035E-2</v>
      </c>
      <c r="N19" s="10">
        <f t="shared" si="1"/>
        <v>3.7037037037037035E-2</v>
      </c>
    </row>
    <row r="20" spans="1:15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cm="1">
        <f t="array" ref="J20">fn기타(A20,G20)</f>
        <v>0</v>
      </c>
      <c r="L20" s="2" t="s">
        <v>52</v>
      </c>
      <c r="M20" s="10">
        <f t="shared" si="1"/>
        <v>0.18518518518518517</v>
      </c>
      <c r="N20" s="10">
        <f t="shared" si="1"/>
        <v>7.407407407407407E-2</v>
      </c>
    </row>
    <row r="21" spans="1:15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cm="1">
        <f t="array" ref="J21">fn기타(A21,G21)</f>
        <v>0</v>
      </c>
    </row>
    <row r="22" spans="1:15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cm="1">
        <f t="array" ref="J22">fn기타(A22,G22)</f>
        <v>0</v>
      </c>
      <c r="L22" s="3" t="s">
        <v>55</v>
      </c>
    </row>
    <row r="23" spans="1:15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cm="1">
        <f t="array" ref="J23">fn기타(A23,G23)</f>
        <v>0</v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cm="1">
        <f t="array" ref="J24">fn기타(A24,G24)</f>
        <v>0</v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cm="1">
        <f t="array" ref="J25">fn기타(A25,G25)</f>
        <v>0</v>
      </c>
      <c r="L25" s="12">
        <v>0.375</v>
      </c>
      <c r="M25" s="39" cm="1">
        <f t="array" ref="M25">M$23-SUM(IF(($D$3:$D$29&lt;=$L25)*($C$3:$C$29=M$24),1))+SUM(IF(($E$3:$E$29&lt;=$L25)*($C$3:$C$29=M$24),1))</f>
        <v>10</v>
      </c>
      <c r="N25" s="39" cm="1">
        <f t="array" ref="N25">N$23-SUM(IF(($D$3:$D$29&lt;=$L25)*($C$3:$C$29=N$24),1))+SUM(IF(($E$3:$E$29&lt;=$L25)*($C$3:$C$29=N$24),1))</f>
        <v>13</v>
      </c>
      <c r="O25" s="39" cm="1">
        <f t="array" ref="O25">O$23-SUM(IF(($D$3:$D$29&lt;=$L25)*($C$3:$C$29=O$24),1))+SUM(IF(($E$3:$E$29&lt;=$L25)*($C$3:$C$29=O$24),1))</f>
        <v>20</v>
      </c>
    </row>
    <row r="26" spans="1:15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cm="1">
        <f t="array" ref="J26">fn기타(A26,G26)</f>
        <v>0</v>
      </c>
      <c r="L26" s="12">
        <v>0.41666666666666669</v>
      </c>
      <c r="M26" s="39" cm="1">
        <f t="array" ref="M26">M$23-SUM(IF(($D$3:$D$29&lt;=$L26)*($C$3:$C$29=M$24),1))+SUM(IF(($E$3:$E$29&lt;=$L26)*($C$3:$C$29=M$24),1))</f>
        <v>9</v>
      </c>
      <c r="N26" s="39" cm="1">
        <f t="array" ref="N26">N$23-SUM(IF(($D$3:$D$29&lt;=$L26)*($C$3:$C$29=N$24),1))+SUM(IF(($E$3:$E$29&lt;=$L26)*($C$3:$C$29=N$24),1))</f>
        <v>12</v>
      </c>
      <c r="O26" s="39" cm="1">
        <f t="array" ref="O26">O$23-SUM(IF(($D$3:$D$29&lt;=$L26)*($C$3:$C$29=O$24),1))+SUM(IF(($E$3:$E$29&lt;=$L26)*($C$3:$C$29=O$24),1))</f>
        <v>20</v>
      </c>
    </row>
    <row r="27" spans="1:15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cm="1">
        <f t="array" ref="J27">fn기타(A27,G27)</f>
        <v>0</v>
      </c>
      <c r="L27" s="12">
        <v>0.45833333333333331</v>
      </c>
      <c r="M27" s="39" cm="1">
        <f t="array" ref="M27">M$23-SUM(IF(($D$3:$D$29&lt;=$L27)*($C$3:$C$29=M$24),1))+SUM(IF(($E$3:$E$29&lt;=$L27)*($C$3:$C$29=M$24),1))</f>
        <v>7</v>
      </c>
      <c r="N27" s="39" cm="1">
        <f t="array" ref="N27">N$23-SUM(IF(($D$3:$D$29&lt;=$L27)*($C$3:$C$29=N$24),1))+SUM(IF(($E$3:$E$29&lt;=$L27)*($C$3:$C$29=N$24),1))</f>
        <v>13</v>
      </c>
      <c r="O27" s="39" cm="1">
        <f t="array" ref="O27">O$23-SUM(IF(($D$3:$D$29&lt;=$L27)*($C$3:$C$29=O$24),1))+SUM(IF(($E$3:$E$29&lt;=$L27)*($C$3:$C$29=O$24),1))</f>
        <v>16</v>
      </c>
    </row>
    <row r="28" spans="1:15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cm="1">
        <f t="array" ref="J28">fn기타(A28,G28)</f>
        <v>0</v>
      </c>
      <c r="L28" s="12">
        <v>0.5</v>
      </c>
      <c r="M28" s="39" cm="1">
        <f t="array" ref="M28">M$23-SUM(IF(($D$3:$D$29&lt;=$L28)*($C$3:$C$29=M$24),1))+SUM(IF(($E$3:$E$29&lt;=$L28)*($C$3:$C$29=M$24),1))</f>
        <v>7</v>
      </c>
      <c r="N28" s="39" cm="1">
        <f t="array" ref="N28">N$23-SUM(IF(($D$3:$D$29&lt;=$L28)*($C$3:$C$29=N$24),1))+SUM(IF(($E$3:$E$29&lt;=$L28)*($C$3:$C$29=N$24),1))</f>
        <v>11</v>
      </c>
      <c r="O28" s="39" cm="1">
        <f t="array" ref="O28">O$23-SUM(IF(($D$3:$D$29&lt;=$L28)*($C$3:$C$29=O$24),1))+SUM(IF(($E$3:$E$29&lt;=$L28)*($C$3:$C$29=O$24),1))</f>
        <v>17</v>
      </c>
    </row>
    <row r="29" spans="1:15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cm="1">
        <f t="array" ref="J29">fn기타(A29,G29)</f>
        <v>0</v>
      </c>
      <c r="L29" s="12">
        <v>0.54166666666666663</v>
      </c>
      <c r="M29" s="39" cm="1">
        <f t="array" ref="M29">M$23-SUM(IF(($D$3:$D$29&lt;=$L29)*($C$3:$C$29=M$24),1))+SUM(IF(($E$3:$E$29&lt;=$L29)*($C$3:$C$29=M$24),1))</f>
        <v>6</v>
      </c>
      <c r="N29" s="39" cm="1">
        <f t="array" ref="N29">N$23-SUM(IF(($D$3:$D$29&lt;=$L29)*($C$3:$C$29=N$24),1))+SUM(IF(($E$3:$E$29&lt;=$L29)*($C$3:$C$29=N$24),1))</f>
        <v>12</v>
      </c>
      <c r="O29" s="39" cm="1">
        <f t="array" ref="O29">O$23-SUM(IF(($D$3:$D$29&lt;=$L29)*($C$3:$C$29=O$24),1))+SUM(IF(($E$3:$E$29&lt;=$L29)*($C$3:$C$29=O$24),1))</f>
        <v>17</v>
      </c>
    </row>
    <row r="30" spans="1:15" x14ac:dyDescent="0.4">
      <c r="L30" s="12">
        <v>0.625</v>
      </c>
      <c r="M30" s="39" cm="1">
        <f t="array" ref="M30">M$23-SUM(IF(($D$3:$D$29&lt;=$L30)*($C$3:$C$29=M$24),1))+SUM(IF(($E$3:$E$29&lt;=$L30)*($C$3:$C$29=M$24),1))</f>
        <v>7</v>
      </c>
      <c r="N30" s="39" cm="1">
        <f t="array" ref="N30">N$23-SUM(IF(($D$3:$D$29&lt;=$L30)*($C$3:$C$29=N$24),1))+SUM(IF(($E$3:$E$29&lt;=$L30)*($C$3:$C$29=N$24),1))</f>
        <v>10</v>
      </c>
      <c r="O30" s="39" cm="1">
        <f t="array" ref="O30">O$23-SUM(IF(($D$3:$D$29&lt;=$L30)*($C$3:$C$29=O$24),1))+SUM(IF(($E$3:$E$29&lt;=$L30)*($C$3:$C$29=O$24),1))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tabSelected="1" workbookViewId="0">
      <selection activeCell="C10" sqref="C10"/>
    </sheetView>
  </sheetViews>
  <sheetFormatPr defaultRowHeight="17.399999999999999" x14ac:dyDescent="0.4"/>
  <cols>
    <col min="1" max="1" width="11.19921875" bestFit="1" customWidth="1"/>
    <col min="2" max="2" width="8.796875" bestFit="1" customWidth="1"/>
    <col min="3" max="3" width="6.796875" bestFit="1" customWidth="1"/>
    <col min="4" max="4" width="14.19921875" bestFit="1" customWidth="1"/>
  </cols>
  <sheetData>
    <row r="1" spans="1:4" x14ac:dyDescent="0.4">
      <c r="A1" s="31" t="s">
        <v>187</v>
      </c>
      <c r="B1" t="s">
        <v>188</v>
      </c>
    </row>
    <row r="3" spans="1:4" x14ac:dyDescent="0.4">
      <c r="A3" s="31" t="s">
        <v>68</v>
      </c>
      <c r="B3" s="31" t="s">
        <v>70</v>
      </c>
      <c r="C3" t="s">
        <v>191</v>
      </c>
      <c r="D3" t="s">
        <v>192</v>
      </c>
    </row>
    <row r="4" spans="1:4" x14ac:dyDescent="0.4">
      <c r="A4" t="s">
        <v>65</v>
      </c>
      <c r="C4">
        <v>7</v>
      </c>
      <c r="D4" s="32">
        <v>12565</v>
      </c>
    </row>
    <row r="5" spans="1:4" x14ac:dyDescent="0.4">
      <c r="B5" t="s">
        <v>77</v>
      </c>
      <c r="C5">
        <v>5</v>
      </c>
      <c r="D5" s="32">
        <v>15197</v>
      </c>
    </row>
    <row r="6" spans="1:4" x14ac:dyDescent="0.4">
      <c r="B6" t="s">
        <v>75</v>
      </c>
      <c r="C6">
        <v>2</v>
      </c>
      <c r="D6" s="32">
        <v>5985</v>
      </c>
    </row>
    <row r="7" spans="1:4" x14ac:dyDescent="0.4">
      <c r="A7" t="s">
        <v>76</v>
      </c>
      <c r="C7">
        <v>10</v>
      </c>
      <c r="D7" s="32">
        <v>16397.5</v>
      </c>
    </row>
    <row r="8" spans="1:4" x14ac:dyDescent="0.4">
      <c r="B8" t="s">
        <v>77</v>
      </c>
      <c r="C8">
        <v>4</v>
      </c>
      <c r="D8" s="32">
        <v>17762.5</v>
      </c>
    </row>
    <row r="9" spans="1:4" x14ac:dyDescent="0.4">
      <c r="B9" t="s">
        <v>74</v>
      </c>
      <c r="C9">
        <v>4</v>
      </c>
      <c r="D9" s="32">
        <v>15575</v>
      </c>
    </row>
    <row r="10" spans="1:4" x14ac:dyDescent="0.4">
      <c r="B10" t="s">
        <v>75</v>
      </c>
      <c r="C10">
        <v>2</v>
      </c>
      <c r="D10" s="32">
        <v>15312.5</v>
      </c>
    </row>
    <row r="11" spans="1:4" x14ac:dyDescent="0.4">
      <c r="A11" t="s">
        <v>189</v>
      </c>
      <c r="C11">
        <v>10</v>
      </c>
      <c r="D11" s="32">
        <v>15001</v>
      </c>
    </row>
    <row r="12" spans="1:4" x14ac:dyDescent="0.4">
      <c r="B12" t="s">
        <v>75</v>
      </c>
      <c r="C12">
        <v>7</v>
      </c>
      <c r="D12" s="32">
        <v>13335</v>
      </c>
    </row>
    <row r="13" spans="1:4" x14ac:dyDescent="0.4">
      <c r="B13" t="s">
        <v>74</v>
      </c>
      <c r="C13">
        <v>3</v>
      </c>
      <c r="D13" s="32">
        <v>18888.333333333332</v>
      </c>
    </row>
    <row r="14" spans="1:4" x14ac:dyDescent="0.4">
      <c r="A14" t="s">
        <v>190</v>
      </c>
      <c r="C14">
        <v>27</v>
      </c>
      <c r="D14" s="32">
        <v>14886.666666666666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M10" sqref="M10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8.5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8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8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8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8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8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8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8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3" t="s">
        <v>197</v>
      </c>
      <c r="G10" s="28"/>
    </row>
    <row r="11" spans="1:7" outlineLevel="1" x14ac:dyDescent="0.4">
      <c r="A11" s="1"/>
      <c r="B11" s="1"/>
      <c r="C11" s="8"/>
      <c r="D11" s="7"/>
      <c r="E11" s="7"/>
      <c r="F11" s="33" t="s">
        <v>193</v>
      </c>
      <c r="G11" s="37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8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8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8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8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8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8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8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3" t="s">
        <v>198</v>
      </c>
      <c r="G19" s="28"/>
    </row>
    <row r="20" spans="1:7" outlineLevel="1" x14ac:dyDescent="0.4">
      <c r="A20" s="1"/>
      <c r="B20" s="1"/>
      <c r="C20" s="8"/>
      <c r="D20" s="7"/>
      <c r="E20" s="7"/>
      <c r="F20" s="33" t="s">
        <v>194</v>
      </c>
      <c r="G20" s="37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8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8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8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8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8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8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8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8">
        <v>2</v>
      </c>
    </row>
    <row r="29" spans="1:7" outlineLevel="2" x14ac:dyDescent="0.4">
      <c r="A29" s="30">
        <f>SUBTOTAL(3,A21:A28)</f>
        <v>8</v>
      </c>
      <c r="B29" s="30"/>
      <c r="D29" s="34"/>
      <c r="E29" s="34"/>
      <c r="F29" s="36" t="s">
        <v>199</v>
      </c>
      <c r="G29" s="35"/>
    </row>
    <row r="30" spans="1:7" outlineLevel="1" x14ac:dyDescent="0.4">
      <c r="A30" s="30"/>
      <c r="B30" s="30"/>
      <c r="D30" s="34"/>
      <c r="E30" s="34"/>
      <c r="F30" s="36" t="s">
        <v>195</v>
      </c>
      <c r="G30" s="38">
        <f>SUBTOTAL(1,G21:G28)</f>
        <v>3</v>
      </c>
    </row>
    <row r="31" spans="1:7" x14ac:dyDescent="0.4">
      <c r="A31" s="30">
        <f>SUBTOTAL(3,A3:A28)</f>
        <v>22</v>
      </c>
      <c r="B31" s="30"/>
      <c r="D31" s="34"/>
      <c r="E31" s="34"/>
      <c r="F31" s="36" t="s">
        <v>200</v>
      </c>
      <c r="G31" s="35"/>
    </row>
    <row r="32" spans="1:7" x14ac:dyDescent="0.4">
      <c r="A32" s="30"/>
      <c r="B32" s="30"/>
      <c r="D32" s="34"/>
      <c r="E32" s="34"/>
      <c r="F32" s="36" t="s">
        <v>196</v>
      </c>
      <c r="G32" s="38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3B26317F-ADF2-47DA-AACC-74113A786A22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I7" sqref="I7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8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41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41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41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41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41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41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41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41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41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41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41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41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41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41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41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41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41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213360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topLeftCell="A13" workbookViewId="0">
      <selection activeCell="K20" sqref="K20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19" sqref="I19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하늘 김</cp:lastModifiedBy>
  <cp:lastPrinted>2024-05-31T18:02:59Z</cp:lastPrinted>
  <dcterms:created xsi:type="dcterms:W3CDTF">2023-05-30T06:41:20Z</dcterms:created>
  <dcterms:modified xsi:type="dcterms:W3CDTF">2025-07-07T10:04:04Z</dcterms:modified>
</cp:coreProperties>
</file>