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\Downloads\길벗컴활1급_update_20250108\03 최신기출문제\03 24년상시03\"/>
    </mc:Choice>
  </mc:AlternateContent>
  <xr:revisionPtr revIDLastSave="0" documentId="13_ncr:1_{510F57E0-789A-4059-9950-B9E0A069FC88}" xr6:coauthVersionLast="47" xr6:coauthVersionMax="47" xr10:uidLastSave="{00000000-0000-0000-0000-000000000000}"/>
  <bookViews>
    <workbookView xWindow="-108" yWindow="-108" windowWidth="30936" windowHeight="16776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3" l="1" a="1"/>
  <c r="O18" i="3" s="1"/>
  <c r="N18" i="3"/>
  <c r="N19" i="3"/>
  <c r="N20" i="3"/>
  <c r="M19" i="3"/>
  <c r="M20" i="3"/>
  <c r="M18" i="3"/>
  <c r="N25" i="3" a="1"/>
  <c r="N25" i="3"/>
  <c r="O25" i="3" a="1"/>
  <c r="O25" i="3" s="1"/>
  <c r="N26" i="3" a="1"/>
  <c r="N26" i="3"/>
  <c r="O26" i="3" a="1"/>
  <c r="O26" i="3" s="1"/>
  <c r="N27" i="3" a="1"/>
  <c r="N27" i="3"/>
  <c r="O27" i="3" a="1"/>
  <c r="O27" i="3" s="1"/>
  <c r="N28" i="3" a="1"/>
  <c r="N28" i="3"/>
  <c r="O28" i="3" a="1"/>
  <c r="O28" i="3" s="1"/>
  <c r="N29" i="3" a="1"/>
  <c r="N29" i="3" s="1"/>
  <c r="O29" i="3" a="1"/>
  <c r="O29" i="3"/>
  <c r="N30" i="3" a="1"/>
  <c r="N30" i="3" s="1"/>
  <c r="O30" i="3" a="1"/>
  <c r="O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A29" i="12"/>
  <c r="A19" i="12"/>
  <c r="A10" i="12"/>
  <c r="A31" i="12" s="1"/>
  <c r="G30" i="12"/>
  <c r="G20" i="12"/>
  <c r="G32" i="12" s="1"/>
  <c r="G11" i="12"/>
  <c r="N10" i="3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12" i="3" a="1"/>
  <c r="J20" i="3" a="1"/>
  <c r="J28" i="3" a="1"/>
  <c r="J5" i="3" a="1"/>
  <c r="J13" i="3" a="1"/>
  <c r="J21" i="3" a="1"/>
  <c r="J29" i="3" a="1"/>
  <c r="J6" i="3" a="1"/>
  <c r="J14" i="3" a="1"/>
  <c r="J22" i="3" a="1"/>
  <c r="J7" i="3" a="1"/>
  <c r="J15" i="3" a="1"/>
  <c r="J23" i="3" a="1"/>
  <c r="J8" i="3" a="1"/>
  <c r="J16" i="3" a="1"/>
  <c r="J24" i="3" a="1"/>
  <c r="J9" i="3" a="1"/>
  <c r="J17" i="3" a="1"/>
  <c r="J25" i="3" a="1"/>
  <c r="J10" i="3" a="1"/>
  <c r="J18" i="3" a="1"/>
  <c r="J26" i="3" a="1"/>
  <c r="J11" i="3" a="1"/>
  <c r="J19" i="3" a="1"/>
  <c r="J27" i="3" a="1"/>
  <c r="J3" i="3" a="1"/>
  <c r="N13" i="3" l="1"/>
  <c r="N14" i="3"/>
  <c r="N12" i="3"/>
  <c r="N11" i="3"/>
  <c r="J27" i="3"/>
  <c r="J19" i="3"/>
  <c r="J11" i="3"/>
  <c r="J26" i="3"/>
  <c r="J18" i="3"/>
  <c r="J10" i="3"/>
  <c r="J25" i="3"/>
  <c r="J17" i="3"/>
  <c r="J9" i="3"/>
  <c r="J24" i="3"/>
  <c r="J16" i="3"/>
  <c r="J8" i="3"/>
  <c r="J23" i="3"/>
  <c r="J15" i="3"/>
  <c r="J7" i="3"/>
  <c r="J22" i="3"/>
  <c r="J14" i="3"/>
  <c r="J6" i="3"/>
  <c r="J29" i="3"/>
  <c r="J21" i="3"/>
  <c r="J13" i="3"/>
  <c r="J5" i="3"/>
  <c r="J28" i="3"/>
  <c r="J20" i="3"/>
  <c r="J12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9E53CA7E-61E5-4B93-A8AA-9DBD821B96C2}" sourceFile="C:\Users\seung\Downloads\길벗컴활1급_update_20250108\03 최신기출문제\03 24년상시03\주차현황.xlsx" keepAlive="1" name="주차현황1" type="5" refreshedVersion="8" background="1">
    <dbPr connection="Provider=Microsoft.ACE.OLEDB.12.0;User ID=Admin;Data Source=C:\Users\seung\Downloads\길벗컴활1급_update_20250108\03 최신기출문제\03 24년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<sst xmlns="http://schemas.openxmlformats.org/spreadsheetml/2006/main" count="758" uniqueCount="202">
  <si>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</si>
  <si>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</si>
  <si>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</si>
  <si>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</si>
  <si>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</si>
  <si>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</si>
  <si>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</si>
  <si>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</si>
  <si>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</si>
  <si>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</si>
  <si>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</si>
  <si>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</si>
  <si>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</si>
  <si>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</si>
  <si>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</si>
  <si>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</si>
  <si>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</si>
  <si>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</si>
  <si>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</si>
  <si>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</si>
  <si>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</si>
  <si>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</si>
  <si>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</si>
  <si>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</si>
  <si>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</si>
  <si>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</si>
  <si>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</si>
  <si>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</si>
  <si>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</si>
  <si>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</si>
  <si>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</si>
  <si>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</si>
  <si>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</si>
  <si>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</si>
  <si>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</si>
  <si>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</si>
  <si>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</si>
  <si>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</si>
  <si>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</si>
  <si>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</si>
  <si>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</si>
  <si>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</si>
  <si>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</si>
  <si>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</si>
  <si>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</si>
  <si>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</si>
  <si>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</si>
  <si>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</si>
  <si>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</si>
  <si>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</si>
  <si>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</si>
  <si>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</si>
  <si>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</si>
  <si>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</si>
  <si>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</si>
  <si>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</si>
  <si>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</si>
  <si>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</si>
  <si>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</si>
  <si>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</si>
  <si>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</si>
  <si>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</si>
  <si>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</si>
  <si>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</si>
  <si>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</si>
  <si>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</si>
  <si>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</si>
  <si>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</si>
  <si>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</si>
  <si>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</si>
  <si>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</si>
  <si>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</si>
  <si>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</si>
  <si>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</si>
  <si>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</si>
  <si>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</si>
  <si>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</si>
  <si>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</si>
  <si>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</si>
  <si>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</si>
  <si>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</si>
  <si>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</si>
  <si>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</si>
  <si>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</si>
  <si>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</si>
  <si>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</si>
  <si>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</si>
  <si>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</si>
  <si>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</si>
  <si>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</si>
  <si>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</si>
  <si>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</si>
  <si>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</si>
  <si>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</si>
  <si>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</si>
  <si>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</si>
  <si>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</si>
  <si>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</si>
  <si>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</si>
  <si>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</si>
  <si>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</si>
  <si>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</si>
  <si>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</si>
  <si>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</si>
  <si>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</si>
  <si>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</si>
  <si>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</si>
  <si>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</si>
  <si>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</si>
  <si>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</si>
  <si>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</si>
  <si>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</si>
  <si>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</si>
  <si>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</si>
  <si>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</si>
  <si>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</si>
  <si>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</si>
  <si>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</si>
  <si>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</si>
  <si>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</si>
  <si>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</si>
  <si>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</si>
  <si>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</si>
  <si>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</si>
  <si>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</si>
  <si>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</si>
  <si>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</si>
  <si>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</si>
  <si>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</si>
  <si>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</si>
  <si>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</si>
  <si>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</si>
  <si>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</si>
  <si>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</si>
  <si>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</si>
  <si>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</si>
  <si>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</si>
  <si>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</si>
  <si>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</si>
  <si>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</si>
  <si>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</si>
  <si>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</si>
  <si>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</si>
  <si>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</si>
  <si>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</si>
  <si>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</si>
  <si>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</si>
  <si>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</si>
  <si>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</si>
  <si>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</si>
  <si>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</si>
  <si>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</si>
  <si>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</si>
  <si>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</si>
  <si>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</si>
  <si>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</si>
  <si>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</si>
  <si>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</si>
  <si>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</si>
  <si>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</si>
  <si>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</si>
  <si>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</si>
  <si>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</si>
  <si>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</si>
  <si>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</si>
  <si>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</si>
  <si>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</si>
  <si>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</si>
  <si>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</si>
  <si>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</si>
  <si>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</si>
  <si>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</si>
  <si>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</si>
  <si>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</si>
  <si>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</si>
  <si>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</si>
  <si>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</si>
  <si>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</si>
  <si>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</si>
  <si>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</si>
  <si>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</si>
  <si>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</si>
  <si>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</si>
  <si>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</si>
  <si>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</si>
  <si>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</si>
  <si>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</si>
  <si>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진료</t>
  </si>
  <si>
    <t>총합계</t>
  </si>
  <si>
    <t>차량수</t>
  </si>
  <si>
    <t>평균 : 이용금액</t>
  </si>
  <si>
    <t>비회원 평균</t>
  </si>
  <si>
    <t>정회원 평균</t>
  </si>
  <si>
    <t>준회원 평균</t>
  </si>
  <si>
    <t>전체 평균</t>
  </si>
  <si>
    <t>전체 개수</t>
  </si>
  <si>
    <t>비회원 개수</t>
  </si>
  <si>
    <t>정회원 개수</t>
  </si>
  <si>
    <t>준회원 개수</t>
  </si>
  <si>
    <t>결제방법</t>
  </si>
  <si>
    <t>(모두)</t>
  </si>
  <si>
    <t>배열수식으로 풀이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</si>
</sst>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8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  <xf numFmtId="0" fontId="9" fillId="6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81" fontId="0" fillId="0" borderId="1" xfId="0" applyNumberFormat="1" applyBorder="1">
      <alignment vertical="center"/>
    </xf>
    <xf numFmtId="181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79" fontId="0" fillId="0" borderId="0" xfId="0" applyNumberFormat="1">
      <alignment vertical="center"/>
    </xf>
    <xf numFmtId="0" fontId="0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6" borderId="0" xfId="4" applyAlignment="1">
      <alignment horizontal="center" vertical="center"/>
    </xf>
  </cellXfs>
  <cellStyles count="5">
    <cellStyle name="강조색5" xfId="4" builtinId="45"/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367872"/>
        <c:axId val="425227744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42522774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19367872"/>
        <c:crosses val="max"/>
        <c:crossBetween val="between"/>
      </c:valAx>
      <c:catAx>
        <c:axId val="419367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5227744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서식헤제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213360</xdr:rowOff>
    </xdr:from>
    <xdr:to>
      <xdr:col>7</xdr:col>
      <xdr:colOff>670559</xdr:colOff>
      <xdr:row>28</xdr:row>
      <xdr:rowOff>213360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160020</xdr:colOff>
          <xdr:row>0</xdr:row>
          <xdr:rowOff>83820</xdr:rowOff>
        </xdr:from>
        <xdr:to>
          <xdr:col>5</xdr:col>
          <xdr:colOff>800100</xdr:colOff>
          <xdr:row>2</xdr:row>
          <xdr:rowOff>99060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양승영" refreshedDate="45791.383719560188" backgroundQuery="1" createdVersion="8" refreshedVersion="8" minRefreshableVersion="3" recordCount="27" xr:uid="{DDC4F8B4-D910-4C4C-B74D-8DA2FD8196A1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9D7607-6E57-4D2C-88CE-66EAC2F2BDCF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/>
    <pivotField axis="axisRow" compact="0" showAll="0" nonAutoSortDefault="1">
      <items count="4">
        <item x="0"/>
        <item x="1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/>
    </i>
    <i r="1">
      <x v="2"/>
    </i>
    <i>
      <x v="1"/>
    </i>
    <i r="1">
      <x/>
    </i>
    <i r="1">
      <x v="1"/>
    </i>
    <i r="1">
      <x v="2"/>
    </i>
    <i>
      <x v="2"/>
    </i>
    <i r="1">
      <x v="2"/>
    </i>
    <i r="1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57"/>
  <sheetViews>
    <sheetView workbookViewId="0">
      <selection activeCell="P24" sqref="P24"/>
    </sheetView>
  </sheetViews>
  <sheetFormatPr defaultRowHeight="17.399999999999999" x14ac:dyDescent="0.4"/>
  <cols>
    <col min="1" max="1" width="7.19921875" customWidth="1"/>
    <col min="2" max="2" width="10.8984375" customWidth="1"/>
    <col min="3" max="3" width="8" customWidth="1"/>
    <col min="7" max="8" width="9" customWidth="1"/>
    <col min="9" max="9" width="24.69921875" customWidth="1"/>
    <col min="10" max="10" width="7.8984375" customWidth="1"/>
  </cols>
  <sheetData>
    <row r="1" spans="1:10" x14ac:dyDescent="0.4">
      <c r="A1" t="s">
        <v>0</v>
      </c>
    </row>
    <row r="2" spans="1:10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4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4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4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4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4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4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4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4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4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4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4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4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4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4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4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4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4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4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4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4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4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4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4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4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4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4">
      <c r="A31" s="30" t="s">
        <v>186</v>
      </c>
    </row>
    <row r="32" spans="1:10" x14ac:dyDescent="0.4">
      <c r="A32" t="b">
        <f>AND(D3&gt;=10/24,D3&lt;=(11/24+50/(24*60)))</f>
        <v>0</v>
      </c>
    </row>
    <row r="34" spans="1:5" x14ac:dyDescent="0.4">
      <c r="A34" s="2" t="s">
        <v>4</v>
      </c>
      <c r="B34" s="2" t="s">
        <v>5</v>
      </c>
      <c r="C34" s="2" t="s">
        <v>6</v>
      </c>
      <c r="D34" s="2" t="s">
        <v>7</v>
      </c>
      <c r="E34" s="2" t="s">
        <v>8</v>
      </c>
    </row>
    <row r="35" spans="1:5" x14ac:dyDescent="0.4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4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4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4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4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4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4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4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4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  <row r="44" spans="1:5" x14ac:dyDescent="0.4">
      <c r="A44" s="1"/>
      <c r="B44" s="1"/>
      <c r="C44" s="6"/>
      <c r="D44" s="6"/>
      <c r="E44" s="7"/>
    </row>
    <row r="45" spans="1:5" x14ac:dyDescent="0.4">
      <c r="A45" s="1"/>
      <c r="B45" s="1"/>
      <c r="C45" s="6"/>
      <c r="D45" s="6"/>
      <c r="E45" s="7"/>
    </row>
    <row r="46" spans="1:5" x14ac:dyDescent="0.4">
      <c r="A46" s="1"/>
      <c r="B46" s="1"/>
      <c r="C46" s="6"/>
      <c r="D46" s="6"/>
      <c r="E46" s="7"/>
    </row>
    <row r="47" spans="1:5" x14ac:dyDescent="0.4">
      <c r="A47" s="1"/>
      <c r="B47" s="1"/>
      <c r="C47" s="6"/>
      <c r="D47" s="6"/>
      <c r="E47" s="7"/>
    </row>
    <row r="48" spans="1:5" x14ac:dyDescent="0.4">
      <c r="A48" s="1"/>
      <c r="B48" s="1"/>
      <c r="C48" s="6"/>
      <c r="D48" s="6"/>
      <c r="E48" s="7"/>
    </row>
    <row r="49" spans="1:5" x14ac:dyDescent="0.4">
      <c r="A49" s="1"/>
      <c r="B49" s="1"/>
      <c r="C49" s="6"/>
      <c r="D49" s="6"/>
      <c r="E49" s="7"/>
    </row>
    <row r="50" spans="1:5" x14ac:dyDescent="0.4">
      <c r="A50" s="1"/>
      <c r="B50" s="1"/>
      <c r="C50" s="6"/>
      <c r="D50" s="6"/>
      <c r="E50" s="7"/>
    </row>
    <row r="51" spans="1:5" x14ac:dyDescent="0.4">
      <c r="A51" s="1"/>
      <c r="B51" s="1"/>
      <c r="C51" s="6"/>
      <c r="D51" s="6"/>
      <c r="E51" s="7"/>
    </row>
    <row r="52" spans="1:5" x14ac:dyDescent="0.4">
      <c r="A52" s="1"/>
      <c r="B52" s="1"/>
      <c r="C52" s="6"/>
      <c r="D52" s="6"/>
      <c r="E52" s="7"/>
    </row>
    <row r="53" spans="1:5" x14ac:dyDescent="0.4">
      <c r="A53" s="1"/>
      <c r="B53" s="1"/>
      <c r="C53" s="6"/>
      <c r="D53" s="6"/>
      <c r="E53" s="7"/>
    </row>
    <row r="54" spans="1:5" x14ac:dyDescent="0.4">
      <c r="A54" s="1"/>
      <c r="B54" s="1"/>
      <c r="C54" s="6"/>
      <c r="D54" s="6"/>
      <c r="E54" s="7"/>
    </row>
    <row r="55" spans="1:5" x14ac:dyDescent="0.4">
      <c r="A55" s="1"/>
      <c r="B55" s="1"/>
      <c r="C55" s="6"/>
      <c r="D55" s="6"/>
      <c r="E55" s="7"/>
    </row>
    <row r="56" spans="1:5" x14ac:dyDescent="0.4">
      <c r="A56" s="1"/>
      <c r="B56" s="1"/>
      <c r="C56" s="6"/>
      <c r="D56" s="6"/>
      <c r="E56" s="7"/>
    </row>
    <row r="57" spans="1:5" x14ac:dyDescent="0.4">
      <c r="A57" s="1"/>
      <c r="B57" s="1"/>
      <c r="C57" s="6"/>
      <c r="D57" s="6"/>
      <c r="E57" s="7"/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>
      <selection activeCell="R20" sqref="R20"/>
    </sheetView>
  </sheetViews>
  <sheetFormatPr defaultRowHeight="17.399999999999999" x14ac:dyDescent="0.4"/>
  <cols>
    <col min="2" max="2" width="8.09765625" customWidth="1"/>
    <col min="3" max="15" width="7.59765625" customWidth="1"/>
  </cols>
  <sheetData>
    <row r="1" spans="1:15" x14ac:dyDescent="0.4">
      <c r="A1" t="s">
        <v>0</v>
      </c>
    </row>
    <row r="2" spans="1:15" x14ac:dyDescent="0.4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4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4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4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4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4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4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4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4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4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4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4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4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4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4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4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4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4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4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4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4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4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4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4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4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4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4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4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4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4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4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4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4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4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4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4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4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4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4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4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4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4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4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4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4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4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4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4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4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4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4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4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4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4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4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4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4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4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4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4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4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4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4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4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4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4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4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4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4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4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4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4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4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4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4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4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4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4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4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4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4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4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4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4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4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4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4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4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4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workbookViewId="0">
      <selection activeCell="O18" sqref="O18"/>
    </sheetView>
  </sheetViews>
  <sheetFormatPr defaultRowHeight="17.399999999999999" x14ac:dyDescent="0.4"/>
  <cols>
    <col min="1" max="1" width="6.69921875" customWidth="1"/>
    <col min="2" max="2" width="9.3984375" bestFit="1" customWidth="1"/>
    <col min="3" max="3" width="6.8984375" customWidth="1"/>
    <col min="4" max="4" width="8.69921875" customWidth="1"/>
    <col min="5" max="5" width="8.8984375" customWidth="1"/>
    <col min="6" max="6" width="9.19921875" bestFit="1" customWidth="1"/>
    <col min="7" max="7" width="8.69921875" customWidth="1"/>
    <col min="8" max="8" width="8.5" customWidth="1"/>
    <col min="9" max="9" width="24" customWidth="1"/>
    <col min="10" max="10" width="8.5" customWidth="1"/>
    <col min="11" max="11" width="2.19921875" customWidth="1"/>
    <col min="12" max="12" width="11.8984375" customWidth="1"/>
    <col min="13" max="13" width="12.8984375" customWidth="1"/>
    <col min="14" max="14" width="21.8984375" customWidth="1"/>
    <col min="15" max="17" width="17.59765625" customWidth="1"/>
  </cols>
  <sheetData>
    <row r="1" spans="1:17" x14ac:dyDescent="0.4">
      <c r="A1" t="s">
        <v>0</v>
      </c>
      <c r="L1" s="3" t="s">
        <v>1</v>
      </c>
      <c r="M1" s="3" t="s">
        <v>2</v>
      </c>
    </row>
    <row r="2" spans="1:17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4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IFERROR(VLOOKUP(A3,$L$4:$Q$6,MATCH(D3,$M$2:$Q$2,1)+1,0),0)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4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IFERROR(VLOOKUP(A4,$L$4:$Q$6,MATCH(D4,$M$2:$Q$2,1)+1,0),0)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4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4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4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4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4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0" t="s">
        <v>33</v>
      </c>
      <c r="M9" s="40"/>
      <c r="N9" s="14" t="s">
        <v>34</v>
      </c>
    </row>
    <row r="10" spans="1:17" x14ac:dyDescent="0.4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29">
        <v>2</v>
      </c>
      <c r="N10" s="8" t="str">
        <f t="array" ref="N10:N14">REPT("★",FREQUENCY(HOUR($E$3:$E$29)-HOUR($D$3:$D$29),M10:M14))</f>
        <v>★★★★★★★★★★★</v>
      </c>
    </row>
    <row r="11" spans="1:17" x14ac:dyDescent="0.4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29">
        <v>4</v>
      </c>
      <c r="N11" s="8" t="str">
        <v>★★★★★★</v>
      </c>
    </row>
    <row r="12" spans="1:17" x14ac:dyDescent="0.4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29">
        <v>6</v>
      </c>
      <c r="N12" s="8" t="str">
        <v>★★★★★</v>
      </c>
    </row>
    <row r="13" spans="1:17" x14ac:dyDescent="0.4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29">
        <v>8</v>
      </c>
      <c r="N13" s="8" t="str">
        <v>★</v>
      </c>
    </row>
    <row r="14" spans="1:17" x14ac:dyDescent="0.4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29"/>
      <c r="N14" s="8" t="str">
        <v>★★★★</v>
      </c>
    </row>
    <row r="15" spans="1:17" x14ac:dyDescent="0.4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4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  <c r="O16" s="41" t="s">
        <v>201</v>
      </c>
      <c r="P16" s="41"/>
    </row>
    <row r="17" spans="1:16" x14ac:dyDescent="0.4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  <c r="O17" t="s">
        <v>32</v>
      </c>
      <c r="P17" t="s">
        <v>39</v>
      </c>
    </row>
    <row r="18" spans="1:16" x14ac:dyDescent="0.4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>
        <f>IF($L18="무료",COUNTIFS($I$3:$I$29,"&lt;&gt;*카드",$I$3:$I$29,"&lt;&gt;*현금",$I$3:$I$29,M$17)/COUNTA($I$3:$I$29),COUNTIFS($I$3:$I$29,"*"&amp;$L18,$I$3:$I$29,M$17&amp;"*")/COUNTA($I$3:$I$29))</f>
        <v>0.44444444444444442</v>
      </c>
      <c r="N18" s="10">
        <f>IF($L18="무료",COUNTIFS($I$3:$I$29,"&lt;&gt;*카드",$I$3:$I$29,"&lt;&gt;*현금",$I$3:$I$29,N$17)/COUNTA($I$3:$I$29),COUNTIFS($I$3:$I$29,"*"&amp;$L18,$I$3:$I$29,N$17&amp;"*")/COUNTA($I$3:$I$29))</f>
        <v>0.22222222222222221</v>
      </c>
      <c r="O18">
        <f t="array" ref="O18">COUNT(IF(($I$3:$I$29="*"&amp;$L18)*($I$3:$I$29=M$17&amp;"*"),$I$3:$I$29))/COUNTA($I$3:$I$29)</f>
        <v>0</v>
      </c>
    </row>
    <row r="19" spans="1:16" x14ac:dyDescent="0.4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>
        <f t="shared" ref="M19:N20" si="1">IF($L19="무료",COUNTIFS($I$3:$I$29,"&lt;&gt;*카드",$I$3:$I$29,"&lt;&gt;*현금",$I$3:$I$29,M$17)/COUNTA($I$3:$I$29),COUNTIFS($I$3:$I$29,"*"&amp;$L19,$I$3:$I$29,M$17&amp;"*")/COUNTA($I$3:$I$29))</f>
        <v>3.7037037037037035E-2</v>
      </c>
      <c r="N19" s="10">
        <f t="shared" si="1"/>
        <v>3.7037037037037035E-2</v>
      </c>
    </row>
    <row r="20" spans="1:16" x14ac:dyDescent="0.4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>
        <f t="shared" si="1"/>
        <v>0.18518518518518517</v>
      </c>
      <c r="N20" s="10">
        <f t="shared" si="1"/>
        <v>7.407407407407407E-2</v>
      </c>
    </row>
    <row r="21" spans="1:16" x14ac:dyDescent="0.4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6" x14ac:dyDescent="0.4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6" x14ac:dyDescent="0.4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6" x14ac:dyDescent="0.4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6" x14ac:dyDescent="0.4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>
        <f t="array" ref="M25">M$23-SUM(IF(($D$3:$D$29&lt;=$L25)*($C$3:$C$29=M$24),1))+SUM(IF(($E$3:$E$29&lt;=$L25)*($C$3:$C$29=M$24),1))</f>
        <v>10</v>
      </c>
      <c r="N25" s="8">
        <f t="array" ref="N25">N$23-SUM(IF(($D$3:$D$29&lt;=$L25)*($C$3:$C$29=N$24),1))+SUM(IF(($E$3:$E$29&lt;=$L25)*($C$3:$C$29=N$24),1))</f>
        <v>13</v>
      </c>
      <c r="O25" s="8">
        <f t="array" ref="O25">O$23-SUM(IF(($D$3:$D$29&lt;=$L25)*($C$3:$C$29=O$24),1))+SUM(IF(($E$3:$E$29&lt;=$L25)*($C$3:$C$29=O$24),1))</f>
        <v>20</v>
      </c>
      <c r="P25" s="8"/>
    </row>
    <row r="26" spans="1:16" x14ac:dyDescent="0.4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>
        <f t="array" ref="M26">M$23-SUM(IF(($D$3:$D$29&lt;=$L26)*($C$3:$C$29=M$24),1))+SUM(IF(($E$3:$E$29&lt;=$L26)*($C$3:$C$29=M$24),1))</f>
        <v>9</v>
      </c>
      <c r="N26" s="8">
        <f t="array" ref="N26">N$23-SUM(IF(($D$3:$D$29&lt;=$L26)*($C$3:$C$29=N$24),1))+SUM(IF(($E$3:$E$29&lt;=$L26)*($C$3:$C$29=N$24),1))</f>
        <v>12</v>
      </c>
      <c r="O26" s="8">
        <f t="array" ref="O26">O$23-SUM(IF(($D$3:$D$29&lt;=$L26)*($C$3:$C$29=O$24),1))+SUM(IF(($E$3:$E$29&lt;=$L26)*($C$3:$C$29=O$24),1))</f>
        <v>20</v>
      </c>
      <c r="P26" s="8"/>
    </row>
    <row r="27" spans="1:16" x14ac:dyDescent="0.4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>
        <f t="array" ref="M27">M$23-SUM(IF(($D$3:$D$29&lt;=$L27)*($C$3:$C$29=M$24),1))+SUM(IF(($E$3:$E$29&lt;=$L27)*($C$3:$C$29=M$24),1))</f>
        <v>7</v>
      </c>
      <c r="N27" s="8">
        <f t="array" ref="N27">N$23-SUM(IF(($D$3:$D$29&lt;=$L27)*($C$3:$C$29=N$24),1))+SUM(IF(($E$3:$E$29&lt;=$L27)*($C$3:$C$29=N$24),1))</f>
        <v>13</v>
      </c>
      <c r="O27" s="8">
        <f t="array" ref="O27">O$23-SUM(IF(($D$3:$D$29&lt;=$L27)*($C$3:$C$29=O$24),1))+SUM(IF(($E$3:$E$29&lt;=$L27)*($C$3:$C$29=O$24),1))</f>
        <v>16</v>
      </c>
      <c r="P27" s="8"/>
    </row>
    <row r="28" spans="1:16" x14ac:dyDescent="0.4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>
        <f t="array" ref="M28">M$23-SUM(IF(($D$3:$D$29&lt;=$L28)*($C$3:$C$29=M$24),1))+SUM(IF(($E$3:$E$29&lt;=$L28)*($C$3:$C$29=M$24),1))</f>
        <v>7</v>
      </c>
      <c r="N28" s="8">
        <f t="array" ref="N28">N$23-SUM(IF(($D$3:$D$29&lt;=$L28)*($C$3:$C$29=N$24),1))+SUM(IF(($E$3:$E$29&lt;=$L28)*($C$3:$C$29=N$24),1))</f>
        <v>11</v>
      </c>
      <c r="O28" s="8">
        <f t="array" ref="O28">O$23-SUM(IF(($D$3:$D$29&lt;=$L28)*($C$3:$C$29=O$24),1))+SUM(IF(($E$3:$E$29&lt;=$L28)*($C$3:$C$29=O$24),1))</f>
        <v>17</v>
      </c>
      <c r="P28" s="8"/>
    </row>
    <row r="29" spans="1:16" x14ac:dyDescent="0.4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>
        <f t="array" ref="M29">M$23-SUM(IF(($D$3:$D$29&lt;=$L29)*($C$3:$C$29=M$24),1))+SUM(IF(($E$3:$E$29&lt;=$L29)*($C$3:$C$29=M$24),1))</f>
        <v>6</v>
      </c>
      <c r="N29" s="8">
        <f t="array" ref="N29">N$23-SUM(IF(($D$3:$D$29&lt;=$L29)*($C$3:$C$29=N$24),1))+SUM(IF(($E$3:$E$29&lt;=$L29)*($C$3:$C$29=N$24),1))</f>
        <v>12</v>
      </c>
      <c r="O29" s="8">
        <f t="array" ref="O29">O$23-SUM(IF(($D$3:$D$29&lt;=$L29)*($C$3:$C$29=O$24),1))+SUM(IF(($E$3:$E$29&lt;=$L29)*($C$3:$C$29=O$24),1))</f>
        <v>17</v>
      </c>
      <c r="P29" s="8"/>
    </row>
    <row r="30" spans="1:16" x14ac:dyDescent="0.4">
      <c r="L30" s="12">
        <v>0.625</v>
      </c>
      <c r="M30" s="8">
        <f t="array" ref="M30">M$23-SUM(IF(($D$3:$D$29&lt;=$L30)*($C$3:$C$29=M$24),1))+SUM(IF(($E$3:$E$29&lt;=$L30)*($C$3:$C$29=M$24),1))</f>
        <v>7</v>
      </c>
      <c r="N30" s="8">
        <f t="array" ref="N30">N$23-SUM(IF(($D$3:$D$29&lt;=$L30)*($C$3:$C$29=N$24),1))+SUM(IF(($E$3:$E$29&lt;=$L30)*($C$3:$C$29=N$24),1))</f>
        <v>10</v>
      </c>
      <c r="O30" s="8">
        <f t="array" ref="O30">O$23-SUM(IF(($D$3:$D$29&lt;=$L30)*($C$3:$C$29=O$24),1))+SUM(IF(($E$3:$E$29&lt;=$L30)*($C$3:$C$29=O$24),1))</f>
        <v>16</v>
      </c>
      <c r="P30" s="8"/>
    </row>
  </sheetData>
  <mergeCells count="2">
    <mergeCell ref="L9:M9"/>
    <mergeCell ref="O16:P1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G12" sqref="G12"/>
    </sheetView>
  </sheetViews>
  <sheetFormatPr defaultRowHeight="17.399999999999999" x14ac:dyDescent="0.4"/>
  <cols>
    <col min="1" max="1" width="11.19921875" bestFit="1" customWidth="1"/>
    <col min="2" max="2" width="8.796875" bestFit="1" customWidth="1"/>
    <col min="3" max="3" width="6.796875" bestFit="1" customWidth="1"/>
    <col min="4" max="4" width="14.19921875" bestFit="1" customWidth="1"/>
    <col min="5" max="5" width="6.796875" bestFit="1" customWidth="1"/>
  </cols>
  <sheetData>
    <row r="1" spans="1:4" x14ac:dyDescent="0.4">
      <c r="A1" s="31" t="s">
        <v>199</v>
      </c>
      <c r="B1" t="s">
        <v>200</v>
      </c>
    </row>
    <row r="3" spans="1:4" x14ac:dyDescent="0.4">
      <c r="A3" s="31" t="s">
        <v>68</v>
      </c>
      <c r="B3" s="31" t="s">
        <v>70</v>
      </c>
      <c r="C3" t="s">
        <v>189</v>
      </c>
      <c r="D3" t="s">
        <v>190</v>
      </c>
    </row>
    <row r="4" spans="1:4" x14ac:dyDescent="0.4">
      <c r="A4" t="s">
        <v>65</v>
      </c>
      <c r="C4">
        <v>7</v>
      </c>
      <c r="D4" s="32">
        <v>12565</v>
      </c>
    </row>
    <row r="5" spans="1:4" x14ac:dyDescent="0.4">
      <c r="B5" t="s">
        <v>77</v>
      </c>
      <c r="C5">
        <v>5</v>
      </c>
      <c r="D5" s="32">
        <v>15197</v>
      </c>
    </row>
    <row r="6" spans="1:4" x14ac:dyDescent="0.4">
      <c r="B6" t="s">
        <v>75</v>
      </c>
      <c r="C6">
        <v>2</v>
      </c>
      <c r="D6" s="32">
        <v>5985</v>
      </c>
    </row>
    <row r="7" spans="1:4" x14ac:dyDescent="0.4">
      <c r="A7" t="s">
        <v>76</v>
      </c>
      <c r="C7">
        <v>10</v>
      </c>
      <c r="D7" s="32">
        <v>16397.5</v>
      </c>
    </row>
    <row r="8" spans="1:4" x14ac:dyDescent="0.4">
      <c r="B8" t="s">
        <v>77</v>
      </c>
      <c r="C8">
        <v>4</v>
      </c>
      <c r="D8" s="32">
        <v>17762.5</v>
      </c>
    </row>
    <row r="9" spans="1:4" x14ac:dyDescent="0.4">
      <c r="B9" t="s">
        <v>74</v>
      </c>
      <c r="C9">
        <v>4</v>
      </c>
      <c r="D9" s="32">
        <v>15575</v>
      </c>
    </row>
    <row r="10" spans="1:4" x14ac:dyDescent="0.4">
      <c r="B10" t="s">
        <v>75</v>
      </c>
      <c r="C10">
        <v>2</v>
      </c>
      <c r="D10" s="32">
        <v>15312.5</v>
      </c>
    </row>
    <row r="11" spans="1:4" x14ac:dyDescent="0.4">
      <c r="A11" t="s">
        <v>187</v>
      </c>
      <c r="C11">
        <v>10</v>
      </c>
      <c r="D11" s="32">
        <v>15001</v>
      </c>
    </row>
    <row r="12" spans="1:4" x14ac:dyDescent="0.4">
      <c r="B12" t="s">
        <v>75</v>
      </c>
      <c r="C12">
        <v>7</v>
      </c>
      <c r="D12" s="32">
        <v>13335</v>
      </c>
    </row>
    <row r="13" spans="1:4" x14ac:dyDescent="0.4">
      <c r="B13" t="s">
        <v>74</v>
      </c>
      <c r="C13">
        <v>3</v>
      </c>
      <c r="D13" s="32">
        <v>18888.333333333332</v>
      </c>
    </row>
    <row r="14" spans="1:4" x14ac:dyDescent="0.4">
      <c r="A14" t="s">
        <v>188</v>
      </c>
      <c r="C14">
        <v>27</v>
      </c>
      <c r="D14" s="32">
        <v>14886.666666666666</v>
      </c>
    </row>
  </sheetData>
  <sortState xmlns:xlrd2="http://schemas.microsoft.com/office/spreadsheetml/2017/richdata2" ref="A3:D14">
    <sortCondition descending="1" ref="C4"/>
  </sortState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N18" sqref="N18"/>
    </sheetView>
  </sheetViews>
  <sheetFormatPr defaultRowHeight="17.399999999999999" outlineLevelRow="3" x14ac:dyDescent="0.4"/>
  <cols>
    <col min="1" max="1" width="8" customWidth="1"/>
    <col min="3" max="3" width="6.59765625" customWidth="1"/>
    <col min="5" max="5" width="11.19921875" bestFit="1" customWidth="1"/>
    <col min="6" max="6" width="8.5" customWidth="1"/>
    <col min="7" max="7" width="12.3984375" bestFit="1" customWidth="1"/>
  </cols>
  <sheetData>
    <row r="1" spans="1:7" x14ac:dyDescent="0.4">
      <c r="A1" t="s">
        <v>0</v>
      </c>
    </row>
    <row r="2" spans="1:7" x14ac:dyDescent="0.4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4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8">
        <v>6</v>
      </c>
    </row>
    <row r="4" spans="1:7" outlineLevel="3" x14ac:dyDescent="0.4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8">
        <v>6</v>
      </c>
    </row>
    <row r="5" spans="1:7" outlineLevel="3" x14ac:dyDescent="0.4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8">
        <v>24</v>
      </c>
    </row>
    <row r="6" spans="1:7" outlineLevel="3" x14ac:dyDescent="0.4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8">
        <v>9</v>
      </c>
    </row>
    <row r="7" spans="1:7" outlineLevel="3" x14ac:dyDescent="0.4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8">
        <v>6</v>
      </c>
    </row>
    <row r="8" spans="1:7" outlineLevel="3" x14ac:dyDescent="0.4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8">
        <v>2</v>
      </c>
    </row>
    <row r="9" spans="1:7" outlineLevel="3" x14ac:dyDescent="0.4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8">
        <v>2</v>
      </c>
    </row>
    <row r="10" spans="1:7" outlineLevel="2" x14ac:dyDescent="0.4">
      <c r="A10" s="1">
        <f>SUBTOTAL(3,A3:A9)</f>
        <v>7</v>
      </c>
      <c r="B10" s="1"/>
      <c r="C10" s="8"/>
      <c r="D10" s="7"/>
      <c r="E10" s="7"/>
      <c r="F10" s="33" t="s">
        <v>196</v>
      </c>
      <c r="G10" s="28"/>
    </row>
    <row r="11" spans="1:7" outlineLevel="1" x14ac:dyDescent="0.4">
      <c r="A11" s="1"/>
      <c r="B11" s="1"/>
      <c r="C11" s="8"/>
      <c r="D11" s="7"/>
      <c r="E11" s="7"/>
      <c r="F11" s="33" t="s">
        <v>191</v>
      </c>
      <c r="G11" s="35">
        <f>SUBTOTAL(1,G3:G9)</f>
        <v>7.8571428571428568</v>
      </c>
    </row>
    <row r="12" spans="1:7" outlineLevel="3" x14ac:dyDescent="0.4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8">
        <v>9</v>
      </c>
    </row>
    <row r="13" spans="1:7" outlineLevel="3" x14ac:dyDescent="0.4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8">
        <v>6</v>
      </c>
    </row>
    <row r="14" spans="1:7" outlineLevel="3" x14ac:dyDescent="0.4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8">
        <v>6</v>
      </c>
    </row>
    <row r="15" spans="1:7" outlineLevel="3" x14ac:dyDescent="0.4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8">
        <v>2</v>
      </c>
    </row>
    <row r="16" spans="1:7" outlineLevel="3" x14ac:dyDescent="0.4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8">
        <v>12</v>
      </c>
    </row>
    <row r="17" spans="1:7" outlineLevel="3" x14ac:dyDescent="0.4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8">
        <v>6</v>
      </c>
    </row>
    <row r="18" spans="1:7" outlineLevel="3" x14ac:dyDescent="0.4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8">
        <v>3</v>
      </c>
    </row>
    <row r="19" spans="1:7" outlineLevel="2" x14ac:dyDescent="0.4">
      <c r="A19" s="1">
        <f>SUBTOTAL(3,A12:A18)</f>
        <v>7</v>
      </c>
      <c r="B19" s="1"/>
      <c r="C19" s="8"/>
      <c r="D19" s="7"/>
      <c r="E19" s="7"/>
      <c r="F19" s="33" t="s">
        <v>197</v>
      </c>
      <c r="G19" s="28"/>
    </row>
    <row r="20" spans="1:7" outlineLevel="1" x14ac:dyDescent="0.4">
      <c r="A20" s="1"/>
      <c r="B20" s="1"/>
      <c r="C20" s="8"/>
      <c r="D20" s="7"/>
      <c r="E20" s="7"/>
      <c r="F20" s="33" t="s">
        <v>192</v>
      </c>
      <c r="G20" s="35">
        <f>SUBTOTAL(1,G12:G18)</f>
        <v>6.2857142857142856</v>
      </c>
    </row>
    <row r="21" spans="1:7" outlineLevel="3" x14ac:dyDescent="0.4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8">
        <v>3</v>
      </c>
    </row>
    <row r="22" spans="1:7" outlineLevel="3" x14ac:dyDescent="0.4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8">
        <v>3</v>
      </c>
    </row>
    <row r="23" spans="1:7" outlineLevel="3" x14ac:dyDescent="0.4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8">
        <v>3</v>
      </c>
    </row>
    <row r="24" spans="1:7" outlineLevel="3" x14ac:dyDescent="0.4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8">
        <v>2</v>
      </c>
    </row>
    <row r="25" spans="1:7" outlineLevel="3" x14ac:dyDescent="0.4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8">
        <v>6</v>
      </c>
    </row>
    <row r="26" spans="1:7" outlineLevel="3" x14ac:dyDescent="0.4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8">
        <v>3</v>
      </c>
    </row>
    <row r="27" spans="1:7" outlineLevel="3" x14ac:dyDescent="0.4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8">
        <v>2</v>
      </c>
    </row>
    <row r="28" spans="1:7" outlineLevel="3" x14ac:dyDescent="0.4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8">
        <v>2</v>
      </c>
    </row>
    <row r="29" spans="1:7" outlineLevel="2" x14ac:dyDescent="0.4">
      <c r="A29" s="30">
        <f>SUBTOTAL(3,A21:A28)</f>
        <v>8</v>
      </c>
      <c r="B29" s="30"/>
      <c r="D29" s="34"/>
      <c r="E29" s="34"/>
      <c r="F29" s="37" t="s">
        <v>198</v>
      </c>
      <c r="G29" s="38"/>
    </row>
    <row r="30" spans="1:7" outlineLevel="1" x14ac:dyDescent="0.4">
      <c r="A30" s="30"/>
      <c r="B30" s="30"/>
      <c r="D30" s="34"/>
      <c r="E30" s="34"/>
      <c r="F30" s="37" t="s">
        <v>193</v>
      </c>
      <c r="G30" s="36">
        <f>SUBTOTAL(1,G21:G28)</f>
        <v>3</v>
      </c>
    </row>
    <row r="31" spans="1:7" x14ac:dyDescent="0.4">
      <c r="A31" s="30">
        <f>SUBTOTAL(3,A3:A28)</f>
        <v>22</v>
      </c>
      <c r="B31" s="30"/>
      <c r="D31" s="34"/>
      <c r="E31" s="34"/>
      <c r="F31" s="37" t="s">
        <v>195</v>
      </c>
      <c r="G31" s="38"/>
    </row>
    <row r="32" spans="1:7" x14ac:dyDescent="0.4">
      <c r="A32" s="30"/>
      <c r="B32" s="30"/>
      <c r="D32" s="34"/>
      <c r="E32" s="34"/>
      <c r="F32" s="37" t="s">
        <v>194</v>
      </c>
      <c r="G32" s="36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2">
    <dataValidation type="whole" allowBlank="1" showInputMessage="1" showErrorMessage="1" errorTitle="입력오류" error="수량을 조절해 주세요." promptTitle="수량제한" prompt="1~200까지만 주문 가능" sqref="C27 C26 C25 C28" xr:uid="{137F79D5-88F8-4F3C-8184-E75AEB15D739}">
      <formula1>1</formula1>
      <formula2>200</formula2>
    </dataValidation>
    <dataValidation type="whole" errorStyle="information" allowBlank="1" showInputMessage="1" showErrorMessage="1" errorTitle="입력오류" error="수량을 조절해 주세요." promptTitle="수량제한" prompt="1~200까지만 주문 가능" sqref="C3:C24" xr:uid="{2BCFFED6-B7BD-4A6D-AE21-6B9949A1444E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J9" sqref="J9"/>
    </sheetView>
  </sheetViews>
  <sheetFormatPr defaultRowHeight="17.399999999999999" x14ac:dyDescent="0.4"/>
  <cols>
    <col min="2" max="2" width="10" customWidth="1"/>
    <col min="4" max="4" width="9.69921875" customWidth="1"/>
    <col min="5" max="5" width="10.19921875" customWidth="1"/>
    <col min="6" max="6" width="13.59765625" customWidth="1"/>
    <col min="7" max="7" width="3.8984375" customWidth="1"/>
  </cols>
  <sheetData>
    <row r="2" spans="1:6" x14ac:dyDescent="0.4">
      <c r="A2" t="s">
        <v>185</v>
      </c>
    </row>
    <row r="3" spans="1:6" x14ac:dyDescent="0.4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4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39">
        <v>17535</v>
      </c>
    </row>
    <row r="5" spans="1:6" x14ac:dyDescent="0.4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39">
        <v>9450</v>
      </c>
    </row>
    <row r="6" spans="1:6" x14ac:dyDescent="0.4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39">
        <v>3675</v>
      </c>
    </row>
    <row r="7" spans="1:6" x14ac:dyDescent="0.4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39">
        <v>5845</v>
      </c>
    </row>
    <row r="8" spans="1:6" x14ac:dyDescent="0.4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39">
        <v>35350</v>
      </c>
    </row>
    <row r="9" spans="1:6" x14ac:dyDescent="0.4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39">
        <v>28105</v>
      </c>
    </row>
    <row r="10" spans="1:6" x14ac:dyDescent="0.4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39">
        <v>4480</v>
      </c>
    </row>
    <row r="11" spans="1:6" x14ac:dyDescent="0.4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39">
        <v>8295</v>
      </c>
    </row>
    <row r="12" spans="1:6" x14ac:dyDescent="0.4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39">
        <v>12250</v>
      </c>
    </row>
    <row r="13" spans="1:6" x14ac:dyDescent="0.4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39">
        <v>21175</v>
      </c>
    </row>
    <row r="14" spans="1:6" x14ac:dyDescent="0.4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39">
        <v>21665</v>
      </c>
    </row>
    <row r="15" spans="1:6" x14ac:dyDescent="0.4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39">
        <v>53130</v>
      </c>
    </row>
    <row r="16" spans="1:6" x14ac:dyDescent="0.4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39">
        <v>11165</v>
      </c>
    </row>
    <row r="17" spans="1:6" x14ac:dyDescent="0.4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39">
        <v>2835</v>
      </c>
    </row>
    <row r="18" spans="1:6" x14ac:dyDescent="0.4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39">
        <v>6020</v>
      </c>
    </row>
    <row r="19" spans="1:6" x14ac:dyDescent="0.4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39">
        <v>3535</v>
      </c>
    </row>
    <row r="20" spans="1:6" x14ac:dyDescent="0.4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39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헤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L14" sqref="L14"/>
    </sheetView>
  </sheetViews>
  <sheetFormatPr defaultRowHeight="17.399999999999999" x14ac:dyDescent="0.4"/>
  <cols>
    <col min="2" max="2" width="17.19921875" bestFit="1" customWidth="1"/>
    <col min="3" max="3" width="11.8984375" bestFit="1" customWidth="1"/>
  </cols>
  <sheetData>
    <row r="1" spans="1:4" x14ac:dyDescent="0.4">
      <c r="A1" t="s">
        <v>0</v>
      </c>
      <c r="B1" t="s">
        <v>178</v>
      </c>
    </row>
    <row r="2" spans="1:4" x14ac:dyDescent="0.4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4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4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4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4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4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4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4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4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4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H15" sqref="H15"/>
    </sheetView>
  </sheetViews>
  <sheetFormatPr defaultRowHeight="17.399999999999999" x14ac:dyDescent="0.4"/>
  <cols>
    <col min="1" max="1" width="11.09765625" bestFit="1" customWidth="1"/>
    <col min="3" max="3" width="9.8984375" customWidth="1"/>
    <col min="6" max="6" width="10.59765625" customWidth="1"/>
  </cols>
  <sheetData>
    <row r="1" spans="1:5" x14ac:dyDescent="0.4">
      <c r="A1" t="s">
        <v>0</v>
      </c>
    </row>
    <row r="2" spans="1:5" x14ac:dyDescent="0.4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4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4">
      <c r="A4" s="8"/>
      <c r="B4" s="8"/>
      <c r="C4" s="8"/>
      <c r="D4" s="8"/>
      <c r="E4" s="8"/>
    </row>
    <row r="5" spans="1:5" x14ac:dyDescent="0.4">
      <c r="A5" s="8"/>
      <c r="B5" s="8"/>
      <c r="C5" s="8"/>
      <c r="D5" s="8"/>
      <c r="E5" s="8"/>
    </row>
    <row r="6" spans="1:5" x14ac:dyDescent="0.4">
      <c r="A6" s="8"/>
      <c r="B6" s="8"/>
      <c r="C6" s="8"/>
      <c r="D6" s="8"/>
      <c r="E6" s="8"/>
    </row>
    <row r="7" spans="1:5" x14ac:dyDescent="0.4">
      <c r="A7" s="8"/>
      <c r="B7" s="8"/>
      <c r="C7" s="8"/>
      <c r="D7" s="8"/>
      <c r="E7" s="8"/>
    </row>
    <row r="8" spans="1:5" x14ac:dyDescent="0.4">
      <c r="A8" s="8"/>
      <c r="B8" s="8"/>
      <c r="C8" s="8"/>
      <c r="D8" s="8"/>
      <c r="E8" s="8"/>
    </row>
    <row r="9" spans="1:5" x14ac:dyDescent="0.4">
      <c r="A9" s="8"/>
      <c r="B9" s="8"/>
      <c r="C9" s="8"/>
      <c r="D9" s="8"/>
      <c r="E9" s="8"/>
    </row>
    <row r="10" spans="1:5" x14ac:dyDescent="0.4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160020</xdr:colOff>
                <xdr:row>0</xdr:row>
                <xdr:rowOff>83820</xdr:rowOff>
              </from>
              <to>
                <xdr:col>5</xdr:col>
                <xdr:colOff>800100</xdr:colOff>
                <xdr:row>2</xdr:row>
                <xdr:rowOff>99060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승영 양</cp:lastModifiedBy>
  <cp:lastPrinted>2024-05-31T18:02:59Z</cp:lastPrinted>
  <dcterms:created xsi:type="dcterms:W3CDTF">2023-05-30T06:41:20Z</dcterms:created>
  <dcterms:modified xsi:type="dcterms:W3CDTF">2025-06-06T01:36:34Z</dcterms:modified>
</cp:coreProperties>
</file>