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임수진\Desktop\컴활\실기\다풀어봄\03 24년상시03\"/>
    </mc:Choice>
  </mc:AlternateContent>
  <xr:revisionPtr revIDLastSave="0" documentId="13_ncr:1_{6175491B-4423-424B-B930-C596909963BD}" xr6:coauthVersionLast="47" xr6:coauthVersionMax="47" xr10:uidLastSave="{00000000-0000-0000-0000-000000000000}"/>
  <bookViews>
    <workbookView xWindow="-108" yWindow="-108" windowWidth="23256" windowHeight="12576" tabRatio="718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3" l="1" a="1"/>
  <c r="N18" i="3" s="1"/>
  <c r="N19" i="3" a="1"/>
  <c r="N19" i="3"/>
  <c r="N20" i="3" a="1"/>
  <c r="N20" i="3" s="1"/>
  <c r="M19" i="3" a="1"/>
  <c r="M19" i="3" s="1"/>
  <c r="M20" i="3" a="1"/>
  <c r="M20" i="3" s="1"/>
  <c r="M18" i="3" a="1"/>
  <c r="M18" i="3" s="1"/>
  <c r="N25" i="3" a="1"/>
  <c r="N25" i="3"/>
  <c r="O25" i="3" a="1"/>
  <c r="O25" i="3"/>
  <c r="N26" i="3" a="1"/>
  <c r="N26" i="3"/>
  <c r="O26" i="3" a="1"/>
  <c r="O26" i="3"/>
  <c r="N27" i="3" a="1"/>
  <c r="N27" i="3"/>
  <c r="O27" i="3" a="1"/>
  <c r="O27" i="3"/>
  <c r="N28" i="3" a="1"/>
  <c r="N28" i="3"/>
  <c r="O28" i="3" a="1"/>
  <c r="O28" i="3"/>
  <c r="N29" i="3" a="1"/>
  <c r="N29" i="3"/>
  <c r="O29" i="3" a="1"/>
  <c r="O29" i="3"/>
  <c r="N30" i="3" a="1"/>
  <c r="N30" i="3"/>
  <c r="O30" i="3" a="1"/>
  <c r="O30" i="3"/>
  <c r="M26" i="3" a="1"/>
  <c r="M26" i="3" s="1"/>
  <c r="M27" i="3" a="1"/>
  <c r="M27" i="3"/>
  <c r="M28" i="3" a="1"/>
  <c r="M28" i="3" s="1"/>
  <c r="M29" i="3" a="1"/>
  <c r="M29" i="3" s="1"/>
  <c r="M30" i="3" a="1"/>
  <c r="M30" i="3" s="1"/>
  <c r="M25" i="3" a="1"/>
  <c r="M25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N10" i="3" a="1"/>
  <c r="N10" i="3" s="1"/>
  <c r="A29" i="12"/>
  <c r="A19" i="12"/>
  <c r="A10" i="12"/>
  <c r="A31" i="12" s="1"/>
  <c r="G30" i="12"/>
  <c r="G20" i="12"/>
  <c r="G11" i="12"/>
  <c r="G32" i="12" s="1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18" i="3" a="1"/>
  <c r="J25" i="3" a="1"/>
  <c r="J28" i="3" a="1"/>
  <c r="J23" i="3" a="1"/>
  <c r="J5" i="3" a="1"/>
  <c r="J3" i="3" a="1"/>
  <c r="J7" i="3" a="1"/>
  <c r="J20" i="3" a="1"/>
  <c r="J22" i="3" a="1"/>
  <c r="J26" i="3" a="1"/>
  <c r="J4" i="3" a="1"/>
  <c r="J11" i="3" a="1"/>
  <c r="J6" i="3" a="1"/>
  <c r="J13" i="3" a="1"/>
  <c r="J8" i="3" a="1"/>
  <c r="J15" i="3" a="1"/>
  <c r="J17" i="3" a="1"/>
  <c r="J29" i="3" a="1"/>
  <c r="J9" i="3" a="1"/>
  <c r="J12" i="3" a="1"/>
  <c r="J19" i="3" a="1"/>
  <c r="J14" i="3" a="1"/>
  <c r="J21" i="3" a="1"/>
  <c r="J16" i="3" a="1"/>
  <c r="J27" i="3" a="1"/>
  <c r="J24" i="3" a="1"/>
  <c r="J10" i="3" a="1"/>
  <c r="N13" i="3" l="1"/>
  <c r="N12" i="3"/>
  <c r="N11" i="3"/>
  <c r="N14" i="3"/>
  <c r="J29" i="3"/>
  <c r="J27" i="3"/>
  <c r="J25" i="3"/>
  <c r="J23" i="3"/>
  <c r="J21" i="3"/>
  <c r="J19" i="3"/>
  <c r="J17" i="3"/>
  <c r="J15" i="3"/>
  <c r="J13" i="3"/>
  <c r="J11" i="3"/>
  <c r="J9" i="3"/>
  <c r="J7" i="3"/>
  <c r="J5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07B0CACC-F8C4-4CE7-97AE-B96C71E6551F}" sourceFile="C:\Users\임수진\Desktop\컴활\실기\03 최신기출문제\03 24년상시03\주차현황.xlsx" keepAlive="1" name="주차현황1" type="5" refreshedVersion="8" background="1">
    <dbPr connection="Provider=Microsoft.ACE.OLEDB.12.0;User ID=Admin;Data Source=C:\Users\임수진\Desktop\컴활\실기\03 최신기출문제\03 24년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<sst xmlns="http://schemas.openxmlformats.org/spreadsheetml/2006/main" count="756" uniqueCount="202">
  <si>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</si>
  <si>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</si>
  <si>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</si>
  <si>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</si>
  <si>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</si>
  <si>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</si>
  <si>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</si>
  <si>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</si>
  <si>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</si>
  <si>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</si>
  <si>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</si>
  <si>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</si>
  <si>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</si>
  <si>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</si>
  <si>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</si>
  <si>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</si>
  <si>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</si>
  <si>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</si>
  <si>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</si>
  <si>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</si>
  <si>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</si>
  <si>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</si>
  <si>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</si>
  <si>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</si>
  <si>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</si>
  <si>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</si>
  <si>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</si>
  <si>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</si>
  <si>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</si>
  <si>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</si>
  <si>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</si>
  <si>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</si>
  <si>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</si>
  <si>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</si>
  <si>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</si>
  <si>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</si>
  <si>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</si>
  <si>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</si>
  <si>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</si>
  <si>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</si>
  <si>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</si>
  <si>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</si>
  <si>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</si>
  <si>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</si>
  <si>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</si>
  <si>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</si>
  <si>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</si>
  <si>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</si>
  <si>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</si>
  <si>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</si>
  <si>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</si>
  <si>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</si>
  <si>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</si>
  <si>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</si>
  <si>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</si>
  <si>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</si>
  <si>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</si>
  <si>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</si>
  <si>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</si>
  <si>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</si>
  <si>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</si>
  <si>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</si>
  <si>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</si>
  <si>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</si>
  <si>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</si>
  <si>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</si>
  <si>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</si>
  <si>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</si>
  <si>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</si>
  <si>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</si>
  <si>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</si>
  <si>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</si>
  <si>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</si>
  <si>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</si>
  <si>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</si>
  <si>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</si>
  <si>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</si>
  <si>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</si>
  <si>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</si>
  <si>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</si>
  <si>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</si>
  <si>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</si>
  <si>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</si>
  <si>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</si>
  <si>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</si>
  <si>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</si>
  <si>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</si>
  <si>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</si>
  <si>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</si>
  <si>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</si>
  <si>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</si>
  <si>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</si>
  <si>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</si>
  <si>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</si>
  <si>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</si>
  <si>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</si>
  <si>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</si>
  <si>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</si>
  <si>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</si>
  <si>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</si>
  <si>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</si>
  <si>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</si>
  <si>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</si>
  <si>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</si>
  <si>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</si>
  <si>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</si>
  <si>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</si>
  <si>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</si>
  <si>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</si>
  <si>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</si>
  <si>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</si>
  <si>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</si>
  <si>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</si>
  <si>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</si>
  <si>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</si>
  <si>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</si>
  <si>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</si>
  <si>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</si>
  <si>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</si>
  <si>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</si>
  <si>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</si>
  <si>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</si>
  <si>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</si>
  <si>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</si>
  <si>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</si>
  <si>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</si>
  <si>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</si>
  <si>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</si>
  <si>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</si>
  <si>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</si>
  <si>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</si>
  <si>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</si>
  <si>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</si>
  <si>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</si>
  <si>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</si>
  <si>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</si>
  <si>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</si>
  <si>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</si>
  <si>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</si>
  <si>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</si>
  <si>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</si>
  <si>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</si>
  <si>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</si>
  <si>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</si>
  <si>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</si>
  <si>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</si>
  <si>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</si>
  <si>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</si>
  <si>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</si>
  <si>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</si>
  <si>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</si>
  <si>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</si>
  <si>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</si>
  <si>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</si>
  <si>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</si>
  <si>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</si>
  <si>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</si>
  <si>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</si>
  <si>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</si>
  <si>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</si>
  <si>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</si>
  <si>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</si>
  <si>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</si>
  <si>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</si>
  <si>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</si>
  <si>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</si>
  <si>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</si>
  <si>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</si>
  <si>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</si>
  <si>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</si>
  <si>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</si>
  <si>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</si>
  <si>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</si>
  <si>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</si>
  <si>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</si>
  <si>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</si>
  <si>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</si>
  <si>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</si>
  <si>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</si>
  <si>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</si>
  <si>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</si>
  <si>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</si>
  <si>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</si>
  <si>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</si>
  <si>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</si>
  <si>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</si>
  <si>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</si>
  <si>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진료</t>
  </si>
  <si>
    <t>총합계</t>
  </si>
  <si>
    <t>평균 : 이용금액</t>
  </si>
  <si>
    <t>차량수</t>
  </si>
  <si>
    <t>결제방법</t>
  </si>
  <si>
    <t>(모두)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</si>
  <si>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</si>
  <si>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</si>
  <si>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</si>
  <si>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</si>
  <si>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</si>
  <si>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</si>
  <si>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</si>
  <si>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</si>
  <si>
    <t>임수진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</si>
</sst>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1" fontId="0" fillId="0" borderId="0" xfId="0" applyNumberForma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179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181" fontId="0" fillId="0" borderId="1" xfId="0" applyNumberFormat="1" applyBorder="1">
      <alignment vertical="center"/>
    </xf>
    <xf numFmtId="181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9746592"/>
        <c:axId val="889741312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88974131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746592"/>
        <c:crosses val="max"/>
        <c:crossBetween val="between"/>
      </c:valAx>
      <c:catAx>
        <c:axId val="8897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9741312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수진" refreshedDate="45744.959159259262" backgroundQuery="1" createdVersion="8" refreshedVersion="8" minRefreshableVersion="3" recordCount="27" xr:uid="{AA123EF3-74B0-4E73-9900-A1F1BAD5B58D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0A1DA0-1483-4BA3-B61A-E8E634B2747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>
      <items count="27">
        <item x="13"/>
        <item x="21"/>
        <item x="23"/>
        <item x="3"/>
        <item x="4"/>
        <item x="6"/>
        <item x="22"/>
        <item x="25"/>
        <item x="12"/>
        <item x="10"/>
        <item x="2"/>
        <item x="16"/>
        <item x="20"/>
        <item x="11"/>
        <item x="5"/>
        <item x="15"/>
        <item x="18"/>
        <item x="0"/>
        <item x="24"/>
        <item x="14"/>
        <item x="17"/>
        <item x="9"/>
        <item x="7"/>
        <item x="1"/>
        <item x="8"/>
        <item x="19"/>
        <item t="default"/>
      </items>
    </pivotField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workbookViewId="0">
      <selection activeCell="A3" sqref="A3:J29"/>
    </sheetView>
  </sheetViews>
  <sheetFormatPr defaultRowHeight="17.399999999999999" x14ac:dyDescent="0.4"/>
  <cols>
    <col min="1" max="1" width="7.19921875" customWidth="1"/>
    <col min="2" max="2" width="10.8984375" customWidth="1"/>
    <col min="3" max="3" width="8" customWidth="1"/>
    <col min="7" max="8" width="9" customWidth="1"/>
    <col min="9" max="9" width="24.69921875" customWidth="1"/>
    <col min="10" max="10" width="7.8984375" customWidth="1"/>
  </cols>
  <sheetData>
    <row r="1" spans="1:10" x14ac:dyDescent="0.4">
      <c r="A1" t="s">
        <v>0</v>
      </c>
    </row>
    <row r="2" spans="1:10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">
      <c r="A31" s="31" t="s">
        <v>186</v>
      </c>
      <c r="B31" s="32"/>
    </row>
    <row r="32" spans="1:10" x14ac:dyDescent="0.4">
      <c r="A32" t="b">
        <f>AND( D3&gt;= 10/24, D3&lt;=(11/24 + 50/(24*60)))</f>
        <v>0</v>
      </c>
      <c r="C32" s="33"/>
    </row>
    <row r="34" spans="1:5" x14ac:dyDescent="0.4">
      <c r="A34" t="s">
        <v>4</v>
      </c>
      <c r="B34" t="s">
        <v>5</v>
      </c>
      <c r="C34" t="s">
        <v>6</v>
      </c>
      <c r="D34" t="s">
        <v>7</v>
      </c>
      <c r="E34" t="s">
        <v>8</v>
      </c>
    </row>
    <row r="35" spans="1:5" x14ac:dyDescent="0.4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 $H3&lt;=AVERAGE(H$3:H$29), 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>
      <selection activeCell="C10" sqref="C10"/>
    </sheetView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opLeftCell="J13" workbookViewId="0">
      <selection activeCell="M25" sqref="M25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1.8984375" customWidth="1"/>
    <col min="15" max="17" width="6.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 VLOOKUP( A3, $L$4:$Q$6, MATCH(D3,$M$2:$Q$2,1)+1,FALSE ), 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 VLOOKUP( A4, $L$4:$Q$6, MATCH(D4,$M$2:$Q$2,1)+1,FALSE ), 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42" t="s">
        <v>33</v>
      </c>
      <c r="M9" s="42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30">
        <v>2</v>
      </c>
      <c r="N10" s="8" t="str">
        <f t="array" ref="N10:N14">REPT( "★", FREQUENCY((HOUR($E$3:$E$29)-HOUR($D$3:$D$29)), $M$10:$M$14 ))</f>
        <v>★★★★★★★★★★★</v>
      </c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30">
        <v>4</v>
      </c>
      <c r="N11" s="8" t="str">
        <v>★★★★★★</v>
      </c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30">
        <v>6</v>
      </c>
      <c r="N12" s="8" t="str">
        <v>★★★★★</v>
      </c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30">
        <v>8</v>
      </c>
      <c r="N13" s="8" t="str">
        <v>★</v>
      </c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30"/>
      <c r="N14" s="8" t="str">
        <v>★★★★</v>
      </c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>
        <f t="array" ref="M18">(IF($L18="무료", COUNTIFS( $I$3:$I$29, M$17), COUNTIFS($I$3:$I$29,"*"&amp;$L18,$I$3:$I$29,M$17&amp;"*"))/COUNTA($I$3:$I$29))</f>
        <v>0.44444444444444442</v>
      </c>
      <c r="N18" s="10">
        <f t="array" ref="N18">(IF($L18="무료", COUNTIFS( $I$3:$I$29, N$17), COUNTIFS($I$3:$I$29,"*"&amp;$L18,$I$3:$I$29,N$17&amp;"*"))/COUNTA($I$3:$I$29))</f>
        <v>0.22222222222222221</v>
      </c>
    </row>
    <row r="19" spans="1:15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>
        <f t="array" ref="M19">(IF($L19="무료", COUNTIFS( $I$3:$I$29, M$17), COUNTIFS($I$3:$I$29,"*"&amp;$L19,$I$3:$I$29,M$17&amp;"*"))/COUNTA($I$3:$I$29))</f>
        <v>3.7037037037037035E-2</v>
      </c>
      <c r="N19" s="10">
        <f t="array" ref="N19">(IF($L19="무료", COUNTIFS( $I$3:$I$29, N$17), COUNTIFS($I$3:$I$29,"*"&amp;$L19,$I$3:$I$29,N$17&amp;"*"))/COUNTA($I$3:$I$29))</f>
        <v>3.7037037037037035E-2</v>
      </c>
    </row>
    <row r="20" spans="1:15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>
        <f t="array" ref="M20">(IF($L20="무료", COUNTIFS( $I$3:$I$29, M$17), COUNTIFS($I$3:$I$29,"*"&amp;$L20,$I$3:$I$29,M$17&amp;"*"))/COUNTA($I$3:$I$29))</f>
        <v>0.18518518518518517</v>
      </c>
      <c r="N20" s="10">
        <f t="array" ref="N20">(IF($L20="무료", COUNTIFS( $I$3:$I$29, N$17), COUNTIFS($I$3:$I$29,"*"&amp;$L20,$I$3:$I$29,N$17&amp;"*"))/COUNTA($I$3:$I$29))</f>
        <v>7.407407407407407E-2</v>
      </c>
    </row>
    <row r="21" spans="1:15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>
        <f t="array" ref="M25">M$23-SUM(IF(($C$3:$C$29=M$24)*($D$3:$D$29&lt;=$L25),1))+SUM(IF(($C$3:$C$29=M$24)*($E$3:$E$29&lt;=$L25),1))</f>
        <v>10</v>
      </c>
      <c r="N25" s="8">
        <f t="array" ref="N25">N$23-SUM(IF(($C$3:$C$29=N$24)*($D$3:$D$29&lt;=$L25),1))+SUM(IF(($C$3:$C$29=N$24)*($E$3:$E$29&lt;=$L25),1))</f>
        <v>13</v>
      </c>
      <c r="O25" s="8">
        <f t="array" ref="O25">O$23-SUM(IF(($C$3:$C$29=O$24)*($D$3:$D$29&lt;=$L25),1))+SUM(IF(($C$3:$C$29=O$24)*($E$3:$E$29&lt;=$L25),1))</f>
        <v>20</v>
      </c>
    </row>
    <row r="26" spans="1:15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>
        <f t="array" ref="M26">M$23-SUM(IF(($C$3:$C$29=M$24)*($D$3:$D$29&lt;=$L26),1))+SUM(IF(($C$3:$C$29=M$24)*($E$3:$E$29&lt;=$L26),1))</f>
        <v>9</v>
      </c>
      <c r="N26" s="8">
        <f t="array" ref="N26">N$23-SUM(IF(($C$3:$C$29=N$24)*($D$3:$D$29&lt;=$L26),1))+SUM(IF(($C$3:$C$29=N$24)*($E$3:$E$29&lt;=$L26),1))</f>
        <v>12</v>
      </c>
      <c r="O26" s="8">
        <f t="array" ref="O26">O$23-SUM(IF(($C$3:$C$29=O$24)*($D$3:$D$29&lt;=$L26),1))+SUM(IF(($C$3:$C$29=O$24)*($E$3:$E$29&lt;=$L26),1))</f>
        <v>20</v>
      </c>
    </row>
    <row r="27" spans="1:15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>
        <f t="array" ref="M27">M$23-SUM(IF(($C$3:$C$29=M$24)*($D$3:$D$29&lt;=$L27),1))+SUM(IF(($C$3:$C$29=M$24)*($E$3:$E$29&lt;=$L27),1))</f>
        <v>7</v>
      </c>
      <c r="N27" s="8">
        <f t="array" ref="N27">N$23-SUM(IF(($C$3:$C$29=N$24)*($D$3:$D$29&lt;=$L27),1))+SUM(IF(($C$3:$C$29=N$24)*($E$3:$E$29&lt;=$L27),1))</f>
        <v>13</v>
      </c>
      <c r="O27" s="8">
        <f t="array" ref="O27">O$23-SUM(IF(($C$3:$C$29=O$24)*($D$3:$D$29&lt;=$L27),1))+SUM(IF(($C$3:$C$29=O$24)*($E$3:$E$29&lt;=$L27),1))</f>
        <v>16</v>
      </c>
    </row>
    <row r="28" spans="1:15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>
        <f t="array" ref="M28">M$23-SUM(IF(($C$3:$C$29=M$24)*($D$3:$D$29&lt;=$L28),1))+SUM(IF(($C$3:$C$29=M$24)*($E$3:$E$29&lt;=$L28),1))</f>
        <v>7</v>
      </c>
      <c r="N28" s="8">
        <f t="array" ref="N28">N$23-SUM(IF(($C$3:$C$29=N$24)*($D$3:$D$29&lt;=$L28),1))+SUM(IF(($C$3:$C$29=N$24)*($E$3:$E$29&lt;=$L28),1))</f>
        <v>11</v>
      </c>
      <c r="O28" s="8">
        <f t="array" ref="O28">O$23-SUM(IF(($C$3:$C$29=O$24)*($D$3:$D$29&lt;=$L28),1))+SUM(IF(($C$3:$C$29=O$24)*($E$3:$E$29&lt;=$L28),1))</f>
        <v>17</v>
      </c>
    </row>
    <row r="29" spans="1:15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>
        <f t="array" ref="M29">M$23-SUM(IF(($C$3:$C$29=M$24)*($D$3:$D$29&lt;=$L29),1))+SUM(IF(($C$3:$C$29=M$24)*($E$3:$E$29&lt;=$L29),1))</f>
        <v>6</v>
      </c>
      <c r="N29" s="8">
        <f t="array" ref="N29">N$23-SUM(IF(($C$3:$C$29=N$24)*($D$3:$D$29&lt;=$L29),1))+SUM(IF(($C$3:$C$29=N$24)*($E$3:$E$29&lt;=$L29),1))</f>
        <v>12</v>
      </c>
      <c r="O29" s="8">
        <f t="array" ref="O29">O$23-SUM(IF(($C$3:$C$29=O$24)*($D$3:$D$29&lt;=$L29),1))+SUM(IF(($C$3:$C$29=O$24)*($E$3:$E$29&lt;=$L29),1))</f>
        <v>17</v>
      </c>
    </row>
    <row r="30" spans="1:15" x14ac:dyDescent="0.4">
      <c r="L30" s="12">
        <v>0.625</v>
      </c>
      <c r="M30" s="8">
        <f t="array" ref="M30">M$23-SUM(IF(($C$3:$C$29=M$24)*($D$3:$D$29&lt;=$L30),1))+SUM(IF(($C$3:$C$29=M$24)*($E$3:$E$29&lt;=$L30),1))</f>
        <v>7</v>
      </c>
      <c r="N30" s="8">
        <f t="array" ref="N30">N$23-SUM(IF(($C$3:$C$29=N$24)*($D$3:$D$29&lt;=$L30),1))+SUM(IF(($C$3:$C$29=N$24)*($E$3:$E$29&lt;=$L30),1))</f>
        <v>10</v>
      </c>
      <c r="O30" s="8">
        <f t="array" ref="O30">O$23-SUM(IF(($C$3:$C$29=O$24)*($D$3:$D$29&lt;=$L30),1))+SUM(IF(($C$3:$C$29=O$24)*($E$3:$E$29&lt;=$L30),1))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D3" sqref="D3"/>
    </sheetView>
  </sheetViews>
  <sheetFormatPr defaultRowHeight="17.399999999999999" x14ac:dyDescent="0.4"/>
  <cols>
    <col min="1" max="1" width="11.19921875" bestFit="1" customWidth="1"/>
    <col min="2" max="2" width="8.796875" bestFit="1" customWidth="1"/>
    <col min="3" max="3" width="6.796875" bestFit="1" customWidth="1"/>
    <col min="4" max="5" width="14.19921875" bestFit="1" customWidth="1"/>
    <col min="6" max="12" width="5.3984375" bestFit="1" customWidth="1"/>
    <col min="13" max="27" width="6.3984375" bestFit="1" customWidth="1"/>
    <col min="28" max="28" width="6.796875" bestFit="1" customWidth="1"/>
    <col min="29" max="29" width="13.69921875" bestFit="1" customWidth="1"/>
    <col min="30" max="30" width="11.19921875" bestFit="1" customWidth="1"/>
    <col min="31" max="31" width="13.69921875" bestFit="1" customWidth="1"/>
    <col min="32" max="32" width="11.19921875" bestFit="1" customWidth="1"/>
    <col min="33" max="33" width="13.69921875" bestFit="1" customWidth="1"/>
    <col min="34" max="34" width="11.19921875" bestFit="1" customWidth="1"/>
    <col min="35" max="35" width="13.69921875" bestFit="1" customWidth="1"/>
    <col min="36" max="36" width="11.19921875" bestFit="1" customWidth="1"/>
    <col min="37" max="37" width="13.69921875" bestFit="1" customWidth="1"/>
    <col min="38" max="38" width="11.19921875" bestFit="1" customWidth="1"/>
    <col min="39" max="39" width="13.69921875" bestFit="1" customWidth="1"/>
    <col min="40" max="40" width="11.19921875" bestFit="1" customWidth="1"/>
    <col min="41" max="41" width="13.69921875" bestFit="1" customWidth="1"/>
    <col min="42" max="42" width="11.19921875" bestFit="1" customWidth="1"/>
    <col min="43" max="43" width="13.69921875" bestFit="1" customWidth="1"/>
    <col min="44" max="44" width="11.19921875" bestFit="1" customWidth="1"/>
    <col min="45" max="45" width="13.69921875" bestFit="1" customWidth="1"/>
    <col min="46" max="46" width="11.19921875" bestFit="1" customWidth="1"/>
    <col min="47" max="47" width="13.69921875" bestFit="1" customWidth="1"/>
    <col min="48" max="48" width="11.19921875" bestFit="1" customWidth="1"/>
    <col min="49" max="49" width="13.69921875" bestFit="1" customWidth="1"/>
    <col min="50" max="50" width="11.19921875" bestFit="1" customWidth="1"/>
    <col min="51" max="51" width="13.69921875" bestFit="1" customWidth="1"/>
    <col min="52" max="52" width="11.19921875" bestFit="1" customWidth="1"/>
    <col min="53" max="53" width="13.69921875" bestFit="1" customWidth="1"/>
    <col min="54" max="54" width="11.19921875" bestFit="1" customWidth="1"/>
    <col min="55" max="55" width="13.69921875" bestFit="1" customWidth="1"/>
    <col min="56" max="56" width="6.796875" bestFit="1" customWidth="1"/>
  </cols>
  <sheetData>
    <row r="1" spans="1:4" x14ac:dyDescent="0.4">
      <c r="A1" s="34" t="s">
        <v>191</v>
      </c>
      <c r="B1" t="s">
        <v>192</v>
      </c>
    </row>
    <row r="3" spans="1:4" x14ac:dyDescent="0.4">
      <c r="A3" s="34" t="s">
        <v>68</v>
      </c>
      <c r="B3" s="34" t="s">
        <v>70</v>
      </c>
      <c r="C3" t="s">
        <v>190</v>
      </c>
      <c r="D3" t="s">
        <v>189</v>
      </c>
    </row>
    <row r="4" spans="1:4" x14ac:dyDescent="0.4">
      <c r="A4" t="s">
        <v>65</v>
      </c>
      <c r="C4">
        <v>7</v>
      </c>
      <c r="D4" s="35">
        <v>12565</v>
      </c>
    </row>
    <row r="5" spans="1:4" x14ac:dyDescent="0.4">
      <c r="B5" t="s">
        <v>77</v>
      </c>
      <c r="C5">
        <v>5</v>
      </c>
      <c r="D5" s="35">
        <v>15197</v>
      </c>
    </row>
    <row r="6" spans="1:4" x14ac:dyDescent="0.4">
      <c r="B6" t="s">
        <v>75</v>
      </c>
      <c r="C6">
        <v>2</v>
      </c>
      <c r="D6" s="35">
        <v>5985</v>
      </c>
    </row>
    <row r="7" spans="1:4" x14ac:dyDescent="0.4">
      <c r="A7" t="s">
        <v>76</v>
      </c>
      <c r="C7">
        <v>10</v>
      </c>
      <c r="D7" s="35">
        <v>16397.5</v>
      </c>
    </row>
    <row r="8" spans="1:4" x14ac:dyDescent="0.4">
      <c r="B8" t="s">
        <v>74</v>
      </c>
      <c r="C8">
        <v>4</v>
      </c>
      <c r="D8" s="35">
        <v>15575</v>
      </c>
    </row>
    <row r="9" spans="1:4" x14ac:dyDescent="0.4">
      <c r="B9" t="s">
        <v>77</v>
      </c>
      <c r="C9">
        <v>4</v>
      </c>
      <c r="D9" s="35">
        <v>17762.5</v>
      </c>
    </row>
    <row r="10" spans="1:4" x14ac:dyDescent="0.4">
      <c r="B10" t="s">
        <v>75</v>
      </c>
      <c r="C10">
        <v>2</v>
      </c>
      <c r="D10" s="35">
        <v>15312.5</v>
      </c>
    </row>
    <row r="11" spans="1:4" x14ac:dyDescent="0.4">
      <c r="A11" t="s">
        <v>187</v>
      </c>
      <c r="C11">
        <v>10</v>
      </c>
      <c r="D11" s="35">
        <v>15001</v>
      </c>
    </row>
    <row r="12" spans="1:4" x14ac:dyDescent="0.4">
      <c r="B12" t="s">
        <v>75</v>
      </c>
      <c r="C12">
        <v>7</v>
      </c>
      <c r="D12" s="35">
        <v>13335</v>
      </c>
    </row>
    <row r="13" spans="1:4" x14ac:dyDescent="0.4">
      <c r="B13" t="s">
        <v>74</v>
      </c>
      <c r="C13">
        <v>3</v>
      </c>
      <c r="D13" s="35">
        <v>18888.333333333332</v>
      </c>
    </row>
    <row r="14" spans="1:4" x14ac:dyDescent="0.4">
      <c r="A14" t="s">
        <v>188</v>
      </c>
      <c r="C14">
        <v>27</v>
      </c>
      <c r="D14" s="35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opLeftCell="A19" workbookViewId="0">
      <selection activeCell="A2" sqref="A2:G32"/>
    </sheetView>
  </sheetViews>
  <sheetFormatPr defaultRowHeight="17.399999999999999" outlineLevelRow="3" x14ac:dyDescent="0.4"/>
  <cols>
    <col min="1" max="1" width="8" customWidth="1"/>
    <col min="3" max="3" width="6.59765625" customWidth="1"/>
    <col min="5" max="5" width="11.19921875" bestFit="1" customWidth="1"/>
    <col min="6" max="6" width="8.5" customWidth="1"/>
    <col min="7" max="7" width="12.3984375" bestFit="1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29">
        <v>6</v>
      </c>
    </row>
    <row r="4" spans="1:7" outlineLevel="3" x14ac:dyDescent="0.4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29">
        <v>6</v>
      </c>
    </row>
    <row r="5" spans="1:7" outlineLevel="3" x14ac:dyDescent="0.4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29">
        <v>24</v>
      </c>
    </row>
    <row r="6" spans="1:7" outlineLevel="3" x14ac:dyDescent="0.4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29">
        <v>9</v>
      </c>
    </row>
    <row r="7" spans="1:7" outlineLevel="3" x14ac:dyDescent="0.4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29">
        <v>6</v>
      </c>
    </row>
    <row r="8" spans="1:7" outlineLevel="3" x14ac:dyDescent="0.4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29">
        <v>2</v>
      </c>
    </row>
    <row r="9" spans="1:7" outlineLevel="3" x14ac:dyDescent="0.4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29">
        <v>2</v>
      </c>
    </row>
    <row r="10" spans="1:7" outlineLevel="2" x14ac:dyDescent="0.4">
      <c r="A10" s="1">
        <f>SUBTOTAL(3,A3:A9)</f>
        <v>7</v>
      </c>
      <c r="B10" s="1"/>
      <c r="C10" s="8"/>
      <c r="D10" s="7"/>
      <c r="E10" s="7"/>
      <c r="F10" s="36" t="s">
        <v>197</v>
      </c>
      <c r="G10" s="29"/>
    </row>
    <row r="11" spans="1:7" outlineLevel="1" x14ac:dyDescent="0.4">
      <c r="A11" s="1"/>
      <c r="B11" s="1"/>
      <c r="C11" s="8"/>
      <c r="D11" s="7"/>
      <c r="E11" s="7"/>
      <c r="F11" s="36" t="s">
        <v>193</v>
      </c>
      <c r="G11" s="40">
        <f>SUBTOTAL(1,G3:G9)</f>
        <v>7.8571428571428568</v>
      </c>
    </row>
    <row r="12" spans="1:7" outlineLevel="3" x14ac:dyDescent="0.4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29">
        <v>9</v>
      </c>
    </row>
    <row r="13" spans="1:7" outlineLevel="3" x14ac:dyDescent="0.4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29">
        <v>6</v>
      </c>
    </row>
    <row r="14" spans="1:7" outlineLevel="3" x14ac:dyDescent="0.4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29">
        <v>6</v>
      </c>
    </row>
    <row r="15" spans="1:7" outlineLevel="3" x14ac:dyDescent="0.4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29">
        <v>2</v>
      </c>
    </row>
    <row r="16" spans="1:7" outlineLevel="3" x14ac:dyDescent="0.4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29">
        <v>12</v>
      </c>
    </row>
    <row r="17" spans="1:7" outlineLevel="3" x14ac:dyDescent="0.4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29">
        <v>6</v>
      </c>
    </row>
    <row r="18" spans="1:7" outlineLevel="3" x14ac:dyDescent="0.4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29">
        <v>3</v>
      </c>
    </row>
    <row r="19" spans="1:7" outlineLevel="2" x14ac:dyDescent="0.4">
      <c r="A19" s="1">
        <f>SUBTOTAL(3,A12:A18)</f>
        <v>7</v>
      </c>
      <c r="B19" s="1"/>
      <c r="C19" s="8"/>
      <c r="D19" s="7"/>
      <c r="E19" s="7"/>
      <c r="F19" s="36" t="s">
        <v>198</v>
      </c>
      <c r="G19" s="29"/>
    </row>
    <row r="20" spans="1:7" outlineLevel="1" x14ac:dyDescent="0.4">
      <c r="A20" s="1"/>
      <c r="B20" s="1"/>
      <c r="C20" s="8"/>
      <c r="D20" s="7"/>
      <c r="E20" s="7"/>
      <c r="F20" s="36" t="s">
        <v>194</v>
      </c>
      <c r="G20" s="40">
        <f>SUBTOTAL(1,G12:G18)</f>
        <v>6.2857142857142856</v>
      </c>
    </row>
    <row r="21" spans="1:7" outlineLevel="3" x14ac:dyDescent="0.4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29">
        <v>3</v>
      </c>
    </row>
    <row r="22" spans="1:7" outlineLevel="3" x14ac:dyDescent="0.4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29">
        <v>3</v>
      </c>
    </row>
    <row r="23" spans="1:7" outlineLevel="3" x14ac:dyDescent="0.4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29">
        <v>3</v>
      </c>
    </row>
    <row r="24" spans="1:7" outlineLevel="3" x14ac:dyDescent="0.4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29">
        <v>2</v>
      </c>
    </row>
    <row r="25" spans="1:7" outlineLevel="3" x14ac:dyDescent="0.4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29">
        <v>6</v>
      </c>
    </row>
    <row r="26" spans="1:7" outlineLevel="3" x14ac:dyDescent="0.4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29">
        <v>3</v>
      </c>
    </row>
    <row r="27" spans="1:7" outlineLevel="3" x14ac:dyDescent="0.4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29">
        <v>2</v>
      </c>
    </row>
    <row r="28" spans="1:7" outlineLevel="3" x14ac:dyDescent="0.4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29">
        <v>2</v>
      </c>
    </row>
    <row r="29" spans="1:7" outlineLevel="2" x14ac:dyDescent="0.4">
      <c r="A29" s="31">
        <f>SUBTOTAL(3,A21:A28)</f>
        <v>8</v>
      </c>
      <c r="B29" s="31"/>
      <c r="D29" s="37"/>
      <c r="E29" s="37"/>
      <c r="F29" s="39" t="s">
        <v>199</v>
      </c>
      <c r="G29" s="38"/>
    </row>
    <row r="30" spans="1:7" outlineLevel="1" x14ac:dyDescent="0.4">
      <c r="A30" s="31"/>
      <c r="B30" s="31"/>
      <c r="D30" s="37"/>
      <c r="E30" s="37"/>
      <c r="F30" s="39" t="s">
        <v>195</v>
      </c>
      <c r="G30" s="41">
        <f>SUBTOTAL(1,G21:G28)</f>
        <v>3</v>
      </c>
    </row>
    <row r="31" spans="1:7" x14ac:dyDescent="0.4">
      <c r="A31" s="31">
        <f>SUBTOTAL(3,A3:A28)</f>
        <v>22</v>
      </c>
      <c r="B31" s="31"/>
      <c r="D31" s="37"/>
      <c r="E31" s="37"/>
      <c r="F31" s="39" t="s">
        <v>200</v>
      </c>
      <c r="G31" s="41"/>
    </row>
    <row r="32" spans="1:7" x14ac:dyDescent="0.4">
      <c r="A32" s="31"/>
      <c r="B32" s="31"/>
      <c r="D32" s="37"/>
      <c r="E32" s="37"/>
      <c r="F32" s="39" t="s">
        <v>196</v>
      </c>
      <c r="G32" s="41">
        <f>SUBTOTAL(1,G3:G28)</f>
        <v>5.5909090909090908</v>
      </c>
    </row>
  </sheetData>
  <sortState xmlns:xlrd2="http://schemas.microsoft.com/office/spreadsheetml/2017/richdata2" ref="A3:G28">
    <sortCondition ref="F3:F28"/>
  </sortState>
  <dataConsolidate/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C62A7122-2C7B-4984-8010-B6E87353CFB9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H10" sqref="H10"/>
    </sheetView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3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topLeftCell="A10" workbookViewId="0">
      <selection activeCell="I10" sqref="I10"/>
    </sheetView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tabSelected="1" workbookViewId="0">
      <selection activeCell="H10" sqref="H10"/>
    </sheetView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27">
        <v>45745</v>
      </c>
      <c r="B4" s="8" t="s">
        <v>201</v>
      </c>
      <c r="C4" s="8">
        <v>100</v>
      </c>
      <c r="D4" s="8">
        <v>100000</v>
      </c>
      <c r="E4" s="8">
        <v>9800000</v>
      </c>
    </row>
    <row r="5" spans="1:5" x14ac:dyDescent="0.4">
      <c r="A5" s="8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수진 임</cp:lastModifiedBy>
  <cp:lastPrinted>2025-03-28T14:51:39Z</cp:lastPrinted>
  <dcterms:created xsi:type="dcterms:W3CDTF">2023-05-30T06:41:20Z</dcterms:created>
  <dcterms:modified xsi:type="dcterms:W3CDTF">2025-03-29T10:55:15Z</dcterms:modified>
</cp:coreProperties>
</file>