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지은\Downloads\2026_컴활1급_필기+실기통합본(20260420)\길벗컴활1급통합\기출\06회\"/>
    </mc:Choice>
  </mc:AlternateContent>
  <xr:revisionPtr revIDLastSave="0" documentId="13_ncr:1_{36426E0E-4F5B-44E1-8AD9-B9C9AAA26381}" xr6:coauthVersionLast="47" xr6:coauthVersionMax="47" xr10:uidLastSave="{00000000-0000-0000-0000-000000000000}"/>
  <bookViews>
    <workbookView xWindow="-110" yWindow="-110" windowWidth="25820" windowHeight="15500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 s="1"/>
  <c r="A6" i="3" a="1"/>
  <c r="A6" i="3"/>
  <c r="A7" i="3" a="1"/>
  <c r="A7" i="3"/>
  <c r="A8" i="3" a="1"/>
  <c r="A8" i="3"/>
  <c r="A9" i="3" a="1"/>
  <c r="A9" i="3"/>
  <c r="A10" i="3" a="1"/>
  <c r="A10" i="3" s="1"/>
  <c r="A11" i="3" a="1"/>
  <c r="A11" i="3" s="1"/>
  <c r="A12" i="3" a="1"/>
  <c r="A12" i="3"/>
  <c r="A13" i="3" a="1"/>
  <c r="A13" i="3"/>
  <c r="A14" i="3" a="1"/>
  <c r="A14" i="3"/>
  <c r="A15" i="3" a="1"/>
  <c r="A15" i="3"/>
  <c r="A16" i="3" a="1"/>
  <c r="A16" i="3" s="1"/>
  <c r="A17" i="3" a="1"/>
  <c r="A17" i="3" s="1"/>
  <c r="A18" i="3" a="1"/>
  <c r="A18" i="3"/>
  <c r="A19" i="3" a="1"/>
  <c r="A19" i="3"/>
  <c r="A20" i="3" a="1"/>
  <c r="A20" i="3" s="1"/>
  <c r="A21" i="3" a="1"/>
  <c r="A21" i="3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A34" i="1"/>
  <c r="A33" i="1"/>
  <c r="E13" i="6"/>
  <c r="E12" i="6"/>
  <c r="E11" i="6"/>
  <c r="E10" i="6"/>
  <c r="E9" i="6"/>
  <c r="E8" i="6"/>
  <c r="E7" i="6"/>
  <c r="E6" i="6"/>
  <c r="E5" i="6"/>
  <c r="E4" i="6"/>
  <c r="M4" i="3" a="1"/>
  <c r="M10" i="3" a="1"/>
  <c r="M16" i="3" a="1"/>
  <c r="M22" i="3" a="1"/>
  <c r="M28" i="3" a="1"/>
  <c r="M34" i="3" a="1"/>
  <c r="M6" i="3" a="1"/>
  <c r="M24" i="3" a="1"/>
  <c r="M7" i="3" a="1"/>
  <c r="M25" i="3" a="1"/>
  <c r="M14" i="3" a="1"/>
  <c r="M26" i="3" a="1"/>
  <c r="M21" i="3" a="1"/>
  <c r="M27" i="3" a="1"/>
  <c r="M18" i="3" a="1"/>
  <c r="M9" i="3" a="1"/>
  <c r="M5" i="3" a="1"/>
  <c r="M11" i="3" a="1"/>
  <c r="M17" i="3" a="1"/>
  <c r="M23" i="3" a="1"/>
  <c r="M29" i="3" a="1"/>
  <c r="M35" i="3" a="1"/>
  <c r="M12" i="3" a="1"/>
  <c r="M30" i="3" a="1"/>
  <c r="M13" i="3" a="1"/>
  <c r="M19" i="3" a="1"/>
  <c r="M31" i="3" a="1"/>
  <c r="M8" i="3" a="1"/>
  <c r="M32" i="3" a="1"/>
  <c r="M15" i="3" a="1"/>
  <c r="M33" i="3" a="1"/>
  <c r="M20" i="3" a="1"/>
  <c r="M3" i="3" a="1"/>
  <c r="M20" i="3" l="1"/>
  <c r="M33" i="3"/>
  <c r="M15" i="3"/>
  <c r="M32" i="3"/>
  <c r="M8" i="3"/>
  <c r="M31" i="3"/>
  <c r="M19" i="3"/>
  <c r="M13" i="3"/>
  <c r="M30" i="3"/>
  <c r="M12" i="3"/>
  <c r="M35" i="3"/>
  <c r="M29" i="3"/>
  <c r="M23" i="3"/>
  <c r="M17" i="3"/>
  <c r="M11" i="3"/>
  <c r="M5" i="3"/>
  <c r="M9" i="3"/>
  <c r="M18" i="3"/>
  <c r="M27" i="3"/>
  <c r="M21" i="3"/>
  <c r="M26" i="3"/>
  <c r="M14" i="3"/>
  <c r="M25" i="3"/>
  <c r="M7" i="3"/>
  <c r="M24" i="3"/>
  <c r="M6" i="3"/>
  <c r="M34" i="3"/>
  <c r="M28" i="3"/>
  <c r="M22" i="3"/>
  <c r="M16" i="3"/>
  <c r="M10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8F55B00C-5C77-4A09-8FAD-BF7DCC969DF0}" sourceFile="C:\Users\이지은\Downloads\2026_컴활1급_필기+실기통합본(20260420)\길벗컴활1급통합\기출\06회\요양보호.accdb" keepAlive="1" name="요양보호" type="5" refreshedVersion="8" background="1">
    <dbPr connection="Provider=Microsoft.ACE.OLEDB.12.0;User ID=Admin;Data Source=C:\Users\이지은\Downloads\2026_컴활1급_필기+실기통합본(20260420)\길벗컴활1급통합\기출\06회\요양보호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요양보호관리대상" commandType="3"/>
  </connection>
  <connection id="4" xr16:uid="{7FDC4450-BF2D-4C7F-A343-1D71225F2F21}" sourceFile="C:\Users\이지은\Downloads\2026_컴활1급_필기+실기통합본(20260420)\길벗컴활1급통합\기출\06회\요양보호.accdb" keepAlive="1" name="요양보호1" type="5" refreshedVersion="8" background="1">
    <dbPr connection="Provider=Microsoft.ACE.OLEDB.12.0;User ID=Admin;Data Source=C:\Users\이지은\Downloads\2026_컴활1급_필기+실기통합본(20260420)\길벗컴활1급통합\기출\06회\요양보호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요양보호관리대상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<sst xmlns="http://schemas.openxmlformats.org/spreadsheetml/2006/main" count="708" uniqueCount="294">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</sst>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0.0_);[Red]\(0.0\)"/>
    <numFmt numFmtId="183" formatCode="[&gt;=1]&quot;좋음 &quot;0%;[&lt;0.5]&quot;나쁨 &quot;0%;&quot;보통 &quot;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  <xf numFmtId="183" fontId="0" fillId="0" borderId="1" xfId="1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3">
    <cellStyle name="메모" xfId="2" builtinId="10"/>
    <cellStyle name="쉼표 [0]" xfId="1" builtinId="6"/>
    <cellStyle name="표준" xfId="0" builtinId="0"/>
  </cellStyles>
  <dxfs count="3">
    <dxf>
      <font>
        <b/>
        <i/>
        <color rgb="FFFF0000"/>
      </font>
    </dxf>
    <dxf>
      <numFmt numFmtId="181" formatCode="0.0_);[Red]\(0.0\)"/>
    </dxf>
    <dxf>
      <numFmt numFmtId="181" formatCode="0.0_);[Red]\(0.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F52-41F7-960A-7170674995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171450</xdr:colOff>
          <xdr:row>1</xdr:row>
          <xdr:rowOff>209550</xdr:rowOff>
        </xdr:from>
        <xdr:to>
          <xdr:col>7</xdr:col>
          <xdr:colOff>19050</xdr:colOff>
          <xdr:row>4</xdr:row>
          <xdr:rowOff>6350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6350</xdr:colOff>
          <xdr:row>5</xdr:row>
          <xdr:rowOff>12700</xdr:rowOff>
        </xdr:from>
        <xdr:to>
          <xdr:col>7</xdr:col>
          <xdr:colOff>6350</xdr:colOff>
          <xdr:row>7</xdr:row>
          <xdr:rowOff>12700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736600</xdr:colOff>
          <xdr:row>0</xdr:row>
          <xdr:rowOff>50800</xdr:rowOff>
        </xdr:from>
        <xdr:to>
          <xdr:col>4</xdr:col>
          <xdr:colOff>857250</xdr:colOff>
          <xdr:row>1</xdr:row>
          <xdr:rowOff>127000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은" refreshedDate="46170.943602893516" backgroundQuery="1" createdVersion="8" refreshedVersion="8" minRefreshableVersion="3" recordCount="33" xr:uid="{E2FB2868-A90B-4F92-B877-36EE2193861E}">
  <cacheSource type="external" connectionId="4"/>
  <cacheFields count="12">
    <cacheField name="처방번호" numFmtId="0">
      <sharedItems/>
    </cacheField>
    <cacheField name="가입자일련번호" numFmtId="0">
      <sharedItems containsSemiMixedTypes="0" containsString="0" containsNumber="1" containsInteger="1" minValue="145694" maxValue="937768" count="11">
        <n v="453555"/>
        <n v="239850"/>
        <n v="487036"/>
        <n v="855434"/>
        <n v="701855"/>
        <n v="792876"/>
        <n v="145694"/>
        <n v="745444"/>
        <n v="937768"/>
        <n v="284064"/>
        <n v="423576"/>
      </sharedItems>
    </cacheField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5">
        <n v="82"/>
        <n v="71"/>
        <n v="68"/>
        <n v="62"/>
        <n v="37"/>
        <n v="61"/>
        <n v="90"/>
        <n v="53"/>
        <n v="48"/>
        <n v="80"/>
        <n v="97"/>
        <n v="72"/>
        <n v="49"/>
        <n v="30"/>
        <n v="89"/>
        <n v="50"/>
        <n v="77"/>
        <n v="58"/>
        <n v="69"/>
        <n v="57"/>
        <n v="81"/>
        <n v="87"/>
        <n v="63"/>
        <n v="38"/>
        <n v="78"/>
      </sharedItems>
      <fieldGroup base="3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3">
        <s v="서울"/>
        <s v="경기"/>
        <s v="제주"/>
      </sharedItems>
    </cacheField>
    <cacheField name="요양개시일자" numFmtId="0">
      <sharedItems containsSemiMixedTypes="0" containsNonDate="0" containsDate="1" containsString="0" minDate="2024-01-05T00:00:00" maxDate="2024-12-06T00:00:00"/>
    </cacheField>
    <cacheField name="성분코드" numFmtId="0">
      <sharedItems/>
    </cacheField>
    <cacheField name="성분정보" numFmtId="0">
      <sharedItems count="13">
        <s v="내복점안제"/>
        <s v="외용서방형정제"/>
        <s v="내복서방형정제"/>
        <s v="외용점안제"/>
        <s v="주세점안제"/>
        <s v="주세시럽제"/>
        <s v="내복시럽제"/>
        <s v="외용경질캡슐제"/>
        <s v="내복정제"/>
        <s v="주세정제"/>
        <s v="주세경질캡슐제"/>
        <s v="내복경질캡슐제"/>
        <s v="주세서방형정제"/>
      </sharedItems>
    </cacheField>
    <cacheField name="일회투약량" numFmtId="0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>
      <sharedItems containsSemiMixedTypes="0" containsString="0" containsNumber="1" minValue="0.2" maxValue="2.4000000000000004" count="18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8"/>
        <n v="0.6"/>
        <n v="1"/>
        <n v="1.2000000000000002"/>
        <n v="2.4000000000000004"/>
        <n v="1.5"/>
      </sharedItems>
    </cacheField>
    <cacheField name="총투여일수" numFmtId="0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단가" numFmtId="0">
      <sharedItems containsSemiMixedTypes="0" containsString="0" containsNumber="1" containsInteger="1" minValue="3600" maxValue="9700" count="26">
        <n v="5600"/>
        <n v="9100"/>
        <n v="7900"/>
        <n v="9000"/>
        <n v="8500"/>
        <n v="7000"/>
        <n v="7800"/>
        <n v="4100"/>
        <n v="5800"/>
        <n v="7300"/>
        <n v="5700"/>
        <n v="7100"/>
        <n v="3600"/>
        <n v="8200"/>
        <n v="4300"/>
        <n v="6300"/>
        <n v="6500"/>
        <n v="8900"/>
        <n v="4200"/>
        <n v="3700"/>
        <n v="4700"/>
        <n v="9700"/>
        <n v="5300"/>
        <n v="8700"/>
        <n v="7700"/>
        <n v="49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453555-3"/>
    <x v="0"/>
    <x v="0"/>
    <x v="0"/>
    <x v="0"/>
    <d v="2024-01-19T00:00:00"/>
    <s v="155638AOS"/>
    <x v="0"/>
    <x v="0"/>
    <x v="0"/>
    <x v="0"/>
    <x v="0"/>
  </r>
  <r>
    <s v="239850-1"/>
    <x v="1"/>
    <x v="0"/>
    <x v="1"/>
    <x v="0"/>
    <d v="2024-01-09T00:00:00"/>
    <s v="207631CTR"/>
    <x v="1"/>
    <x v="0"/>
    <x v="0"/>
    <x v="1"/>
    <x v="1"/>
  </r>
  <r>
    <s v="239850-2"/>
    <x v="1"/>
    <x v="0"/>
    <x v="2"/>
    <x v="1"/>
    <d v="2024-02-05T00:00:00"/>
    <s v="214144ATR"/>
    <x v="2"/>
    <x v="1"/>
    <x v="1"/>
    <x v="2"/>
    <x v="2"/>
  </r>
  <r>
    <s v="453555-7"/>
    <x v="0"/>
    <x v="1"/>
    <x v="3"/>
    <x v="1"/>
    <d v="2024-09-20T00:00:00"/>
    <s v="244677COS"/>
    <x v="3"/>
    <x v="2"/>
    <x v="2"/>
    <x v="2"/>
    <x v="2"/>
  </r>
  <r>
    <s v="487036-4"/>
    <x v="2"/>
    <x v="0"/>
    <x v="4"/>
    <x v="1"/>
    <d v="2024-10-25T00:00:00"/>
    <s v="246537BOS"/>
    <x v="4"/>
    <x v="0"/>
    <x v="3"/>
    <x v="0"/>
    <x v="3"/>
  </r>
  <r>
    <s v="855434-3"/>
    <x v="3"/>
    <x v="0"/>
    <x v="5"/>
    <x v="0"/>
    <d v="2024-10-26T00:00:00"/>
    <s v="281792BSY"/>
    <x v="5"/>
    <x v="1"/>
    <x v="4"/>
    <x v="1"/>
    <x v="4"/>
  </r>
  <r>
    <s v="701855-2"/>
    <x v="4"/>
    <x v="1"/>
    <x v="6"/>
    <x v="2"/>
    <d v="2024-05-06T00:00:00"/>
    <s v="284511ASY"/>
    <x v="6"/>
    <x v="0"/>
    <x v="5"/>
    <x v="0"/>
    <x v="4"/>
  </r>
  <r>
    <s v="792876-1"/>
    <x v="5"/>
    <x v="0"/>
    <x v="7"/>
    <x v="1"/>
    <d v="2024-01-07T00:00:00"/>
    <s v="343464CCH"/>
    <x v="7"/>
    <x v="0"/>
    <x v="5"/>
    <x v="2"/>
    <x v="5"/>
  </r>
  <r>
    <s v="145694-2"/>
    <x v="6"/>
    <x v="1"/>
    <x v="7"/>
    <x v="0"/>
    <d v="2024-05-18T00:00:00"/>
    <s v="402974ATB"/>
    <x v="8"/>
    <x v="3"/>
    <x v="6"/>
    <x v="1"/>
    <x v="6"/>
  </r>
  <r>
    <s v="453555-1"/>
    <x v="0"/>
    <x v="0"/>
    <x v="8"/>
    <x v="1"/>
    <d v="2024-01-05T00:00:00"/>
    <s v="445202BTB"/>
    <x v="9"/>
    <x v="4"/>
    <x v="7"/>
    <x v="1"/>
    <x v="7"/>
  </r>
  <r>
    <s v="745444-1"/>
    <x v="7"/>
    <x v="0"/>
    <x v="9"/>
    <x v="0"/>
    <d v="2024-05-11T00:00:00"/>
    <s v="479834BSY"/>
    <x v="5"/>
    <x v="3"/>
    <x v="6"/>
    <x v="0"/>
    <x v="8"/>
  </r>
  <r>
    <s v="145694-1"/>
    <x v="6"/>
    <x v="1"/>
    <x v="10"/>
    <x v="2"/>
    <d v="2024-04-08T00:00:00"/>
    <s v="481914AOS"/>
    <x v="0"/>
    <x v="0"/>
    <x v="0"/>
    <x v="3"/>
    <x v="9"/>
  </r>
  <r>
    <s v="701855-3"/>
    <x v="4"/>
    <x v="1"/>
    <x v="11"/>
    <x v="0"/>
    <d v="2024-11-20T00:00:00"/>
    <s v="512521ASY"/>
    <x v="6"/>
    <x v="3"/>
    <x v="8"/>
    <x v="2"/>
    <x v="10"/>
  </r>
  <r>
    <s v="239850-6"/>
    <x v="1"/>
    <x v="0"/>
    <x v="12"/>
    <x v="2"/>
    <d v="2024-09-18T00:00:00"/>
    <s v="523910AOS"/>
    <x v="0"/>
    <x v="3"/>
    <x v="6"/>
    <x v="3"/>
    <x v="11"/>
  </r>
  <r>
    <s v="239850-4"/>
    <x v="1"/>
    <x v="0"/>
    <x v="2"/>
    <x v="1"/>
    <d v="2024-03-27T00:00:00"/>
    <s v="543445BCH"/>
    <x v="10"/>
    <x v="5"/>
    <x v="9"/>
    <x v="1"/>
    <x v="12"/>
  </r>
  <r>
    <s v="855434-1"/>
    <x v="3"/>
    <x v="0"/>
    <x v="13"/>
    <x v="1"/>
    <d v="2024-03-20T00:00:00"/>
    <s v="548972ASY"/>
    <x v="6"/>
    <x v="1"/>
    <x v="10"/>
    <x v="4"/>
    <x v="13"/>
  </r>
  <r>
    <s v="701855-1"/>
    <x v="4"/>
    <x v="1"/>
    <x v="14"/>
    <x v="1"/>
    <d v="2024-02-03T00:00:00"/>
    <s v="569383ATB"/>
    <x v="8"/>
    <x v="5"/>
    <x v="11"/>
    <x v="1"/>
    <x v="1"/>
  </r>
  <r>
    <s v="145694-4"/>
    <x v="6"/>
    <x v="1"/>
    <x v="15"/>
    <x v="0"/>
    <d v="2024-10-12T00:00:00"/>
    <s v="582870COS"/>
    <x v="3"/>
    <x v="0"/>
    <x v="3"/>
    <x v="2"/>
    <x v="13"/>
  </r>
  <r>
    <s v="937768-1"/>
    <x v="8"/>
    <x v="1"/>
    <x v="15"/>
    <x v="2"/>
    <d v="2024-05-11T00:00:00"/>
    <s v="586102CTR"/>
    <x v="1"/>
    <x v="2"/>
    <x v="12"/>
    <x v="2"/>
    <x v="14"/>
  </r>
  <r>
    <s v="487036-3"/>
    <x v="2"/>
    <x v="1"/>
    <x v="16"/>
    <x v="0"/>
    <d v="2024-10-04T00:00:00"/>
    <s v="620597BCH"/>
    <x v="10"/>
    <x v="3"/>
    <x v="13"/>
    <x v="4"/>
    <x v="15"/>
  </r>
  <r>
    <s v="487036-1"/>
    <x v="2"/>
    <x v="1"/>
    <x v="8"/>
    <x v="0"/>
    <d v="2024-03-05T00:00:00"/>
    <s v="631644BOS"/>
    <x v="4"/>
    <x v="6"/>
    <x v="14"/>
    <x v="2"/>
    <x v="16"/>
  </r>
  <r>
    <s v="453555-5"/>
    <x v="0"/>
    <x v="1"/>
    <x v="10"/>
    <x v="0"/>
    <d v="2024-05-22T00:00:00"/>
    <s v="649236BOS"/>
    <x v="4"/>
    <x v="5"/>
    <x v="11"/>
    <x v="1"/>
    <x v="17"/>
  </r>
  <r>
    <s v="453555-4"/>
    <x v="0"/>
    <x v="1"/>
    <x v="17"/>
    <x v="0"/>
    <d v="2024-04-24T00:00:00"/>
    <s v="652155BCH"/>
    <x v="10"/>
    <x v="0"/>
    <x v="5"/>
    <x v="0"/>
    <x v="18"/>
  </r>
  <r>
    <s v="453555-2"/>
    <x v="0"/>
    <x v="1"/>
    <x v="18"/>
    <x v="0"/>
    <d v="2024-01-09T00:00:00"/>
    <s v="680668ACH"/>
    <x v="11"/>
    <x v="1"/>
    <x v="1"/>
    <x v="4"/>
    <x v="19"/>
  </r>
  <r>
    <s v="145694-3"/>
    <x v="6"/>
    <x v="0"/>
    <x v="6"/>
    <x v="1"/>
    <d v="2024-06-02T00:00:00"/>
    <s v="708898CTR"/>
    <x v="1"/>
    <x v="7"/>
    <x v="15"/>
    <x v="4"/>
    <x v="16"/>
  </r>
  <r>
    <s v="284064-1"/>
    <x v="9"/>
    <x v="1"/>
    <x v="19"/>
    <x v="0"/>
    <d v="2024-05-02T00:00:00"/>
    <s v="734029BTB"/>
    <x v="9"/>
    <x v="3"/>
    <x v="13"/>
    <x v="2"/>
    <x v="20"/>
  </r>
  <r>
    <s v="855434-2"/>
    <x v="3"/>
    <x v="1"/>
    <x v="20"/>
    <x v="0"/>
    <d v="2024-07-08T00:00:00"/>
    <s v="743202ACH"/>
    <x v="11"/>
    <x v="2"/>
    <x v="2"/>
    <x v="3"/>
    <x v="21"/>
  </r>
  <r>
    <s v="239850-7"/>
    <x v="1"/>
    <x v="1"/>
    <x v="21"/>
    <x v="0"/>
    <d v="2024-12-05T00:00:00"/>
    <s v="743874AOS"/>
    <x v="0"/>
    <x v="2"/>
    <x v="16"/>
    <x v="0"/>
    <x v="22"/>
  </r>
  <r>
    <s v="239850-5"/>
    <x v="1"/>
    <x v="1"/>
    <x v="0"/>
    <x v="0"/>
    <d v="2024-06-27T00:00:00"/>
    <s v="764116BTR"/>
    <x v="12"/>
    <x v="1"/>
    <x v="10"/>
    <x v="2"/>
    <x v="23"/>
  </r>
  <r>
    <s v="239850-3"/>
    <x v="1"/>
    <x v="1"/>
    <x v="22"/>
    <x v="1"/>
    <d v="2024-02-23T00:00:00"/>
    <s v="806414CCH"/>
    <x v="7"/>
    <x v="3"/>
    <x v="13"/>
    <x v="0"/>
    <x v="12"/>
  </r>
  <r>
    <s v="453555-6"/>
    <x v="0"/>
    <x v="1"/>
    <x v="23"/>
    <x v="1"/>
    <d v="2024-08-08T00:00:00"/>
    <s v="825634COS"/>
    <x v="3"/>
    <x v="6"/>
    <x v="17"/>
    <x v="3"/>
    <x v="24"/>
  </r>
  <r>
    <s v="487036-2"/>
    <x v="2"/>
    <x v="1"/>
    <x v="16"/>
    <x v="0"/>
    <d v="2024-08-25T00:00:00"/>
    <s v="925427CTR"/>
    <x v="1"/>
    <x v="0"/>
    <x v="5"/>
    <x v="4"/>
    <x v="5"/>
  </r>
  <r>
    <s v="423576-1"/>
    <x v="10"/>
    <x v="1"/>
    <x v="24"/>
    <x v="2"/>
    <d v="2024-01-10T00:00:00"/>
    <s v="947008BTR"/>
    <x v="12"/>
    <x v="3"/>
    <x v="6"/>
    <x v="3"/>
    <x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BBE18A-5475-49FA-97EE-2DE889891403}" name="피벗 테이블2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12">
    <pivotField compact="0" showAll="0"/>
    <pivotField compact="0" showAll="0"/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 maxSubtotal="1" minSubtotal="1">
      <items count="5">
        <item x="1"/>
        <item x="0"/>
        <item h="1" x="2"/>
        <item t="max"/>
        <item t="min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compact="0" showAll="0"/>
    <pivotField compact="0" showAll="0"/>
  </pivotFields>
  <rowFields count="2">
    <field x="4"/>
    <field x="3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평균 : 일일투약량" fld="9" subtotal="average" baseField="4" baseItem="0" numFmtId="177"/>
    <dataField name="평균 : 일회투약량" fld="8" subtotal="average" baseField="4" baseItem="0"/>
  </dataFields>
  <formats count="2">
    <format dxfId="1">
      <pivotArea outline="0" collapsedLevelsAreSubtotals="1" fieldPosition="0"/>
    </format>
    <format dxfId="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37"/>
  <sheetViews>
    <sheetView topLeftCell="A19" workbookViewId="0">
      <selection activeCell="A33" sqref="A33"/>
    </sheetView>
  </sheetViews>
  <sheetFormatPr defaultRowHeight="17"/>
  <cols>
    <col min="1" max="1" width="8.58203125" customWidth="1"/>
    <col min="2" max="2" width="7.83203125" customWidth="1"/>
    <col min="3" max="3" width="12.75" customWidth="1"/>
    <col min="4" max="4" width="8.5" bestFit="1" customWidth="1"/>
    <col min="5" max="5" width="10.8320312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271</v>
      </c>
      <c r="B32" s="29" t="s">
        <v>272</v>
      </c>
    </row>
    <row r="33" spans="1:5">
      <c r="A33">
        <f>( YEAR($C3) = 2023 ) * ( RIGHT($E3, 2) = "외과" )</f>
        <v>0</v>
      </c>
      <c r="B33" s="29" t="s">
        <v>273</v>
      </c>
    </row>
    <row r="34" spans="1:5">
      <c r="A34">
        <f>( YEAR($C3) = 2023 ) * ( RIGHT($E3, 2) = "외과" )</f>
        <v>0</v>
      </c>
      <c r="B34" s="29" t="s">
        <v>274</v>
      </c>
    </row>
    <row r="37" spans="1:5">
      <c r="A37" t="s">
        <v>272</v>
      </c>
      <c r="B37" s="29" t="s">
        <v>275</v>
      </c>
      <c r="C37" t="s">
        <v>276</v>
      </c>
      <c r="D37" t="s">
        <v>277</v>
      </c>
      <c r="E37" t="s">
        <v>278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 AND( YEAR($C3) &gt;= 2000, YEAR($C3) &lt;= 2003), AND( HOUR($H3) &gt;= 9, HOUR($H3) &lt;= 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P16" sqref="P16"/>
    </sheetView>
  </sheetViews>
  <sheetFormatPr defaultColWidth="9" defaultRowHeight="17"/>
  <cols>
    <col min="1" max="1" width="11.3320312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3203125" style="19" customWidth="1"/>
    <col min="8" max="8" width="15.08203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O24" sqref="O24"/>
    </sheetView>
  </sheetViews>
  <sheetFormatPr defaultRowHeight="17"/>
  <cols>
    <col min="1" max="1" width="8.5" customWidth="1"/>
    <col min="2" max="2" width="14.25" customWidth="1"/>
    <col min="3" max="3" width="5.25" bestFit="1" customWidth="1"/>
    <col min="4" max="4" width="10.58203125" customWidth="1"/>
    <col min="5" max="5" width="5" customWidth="1"/>
    <col min="6" max="6" width="12.58203125" customWidth="1"/>
    <col min="7" max="7" width="11.25" customWidth="1"/>
    <col min="8" max="8" width="14.33203125" customWidth="1"/>
    <col min="9" max="10" width="10.58203125" customWidth="1"/>
    <col min="11" max="11" width="10.5" customWidth="1"/>
    <col min="12" max="12" width="5" customWidth="1"/>
    <col min="13" max="13" width="8.582031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33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6" t="s">
        <v>16</v>
      </c>
      <c r="P2" s="28">
        <f>COUNTIFS( $F$3:$F$35, "&lt;="&amp;EOMONTH(MIN($F$3:$F$35), 0), $C$3:$C$35, "여성" )</f>
        <v>4</v>
      </c>
    </row>
    <row r="3" spans="1:20">
      <c r="A3" s="14" t="str">
        <f t="array" ref="A3">$B3 &amp; "-" &amp; SUM( IF( ($B3 = $B$3:$B$35) * ($F3 &gt; $F$3:$F$35), 1 ) ) + 1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 xml:space="preserve"> IFERROR( INDEX( $P$7:$T$9, MATCH( MID($G3, 7, 1), $O$7:$O$9, 0 ), MATCH( MID($G3, 8, 2), $P$6:$T$6, 0 ) ), 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7"/>
      <c r="P3" s="28"/>
    </row>
    <row r="4" spans="1:20">
      <c r="A4" s="14" t="str">
        <f t="array" ref="A4">$B4 &amp; "-" &amp; SUM( IF( ($B4 = $B$3:$B$35) * ($F4 &gt; $F$3:$F$35), 1 ) ) + 1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 xml:space="preserve"> IFERROR( INDEX( $P$7:$T$9, MATCH( MID($G4, 7, 1), $O$7:$O$9, 0 ), MATCH( MID($G4, 8, 2), $P$6:$T$6, 0 ) ), 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$B5 &amp; "-" &amp; SUM( IF( ($B5 = $B$3:$B$35) * ($F5 &gt; $F$3:$F$35), 1 ) ) + 1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$B6 &amp; "-" &amp; SUM( IF( ($B6 = $B$3:$B$35) * ($F6 &gt; $F$3:$F$35), 1 ) ) + 1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$B7 &amp; "-" &amp; SUM( IF( ($B7 = $B$3:$B$35) * ($F7 &gt; $F$3:$F$35), 1 ) ) + 1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$B8 &amp; "-" &amp; SUM( IF( ($B8 = $B$3:$B$35) * ($F8 &gt; $F$3:$F$35), 1 ) ) + 1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$B9 &amp; "-" &amp; SUM( IF( ($B9 = $B$3:$B$35) * ($F9 &gt; $F$3:$F$35), 1 ) ) + 1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$B10 &amp; "-" &amp; SUM( IF( ($B10 = $B$3:$B$35) * ($F10 &gt; $F$3:$F$35), 1 ) ) + 1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$B11 &amp; "-" &amp; SUM( IF( ($B11 = $B$3:$B$35) * ($F11 &gt; $F$3:$F$35), 1 ) ) + 1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$B12 &amp; "-" &amp; SUM( IF( ($B12 = $B$3:$B$35) * ($F12 &gt; $F$3:$F$35), 1 ) ) + 1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$B13 &amp; "-" &amp; SUM( IF( ($B13 = $B$3:$B$35) * ($F13 &gt; $F$3:$F$35), 1 ) ) + 1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$B14 &amp; "-" &amp; SUM( IF( ($B14 = $B$3:$B$35) * ($F14 &gt; $F$3:$F$35), 1 ) ) + 1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 "■", AVERAGE( IF( ROUNDDOWN($D$3:$D$35, -1) = $O14, $K$3:$K$35 ) ) )</f>
        <v>■■</v>
      </c>
      <c r="Q14" s="4"/>
      <c r="R14" s="4"/>
      <c r="S14" s="4"/>
      <c r="T14" s="4"/>
    </row>
    <row r="15" spans="1:20">
      <c r="A15" s="14" t="str">
        <f t="array" ref="A15">$B15 &amp; "-" &amp; SUM( IF( ($B15 = $B$3:$B$35) * ($F15 &gt; $F$3:$F$35), 1 ) ) + 1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 "■", AVERAGE( IF( ROUNDDOWN($D$3:$D$35, -1) = $O15, $K$3:$K$35 ) ) )</f>
        <v>■■</v>
      </c>
      <c r="Q15" s="4"/>
      <c r="R15" s="4"/>
      <c r="S15" s="4"/>
      <c r="T15" s="4"/>
    </row>
    <row r="16" spans="1:20">
      <c r="A16" s="14" t="str">
        <f t="array" ref="A16">$B16 &amp; "-" &amp; SUM( IF( ($B16 = $B$3:$B$35) * ($F16 &gt; $F$3:$F$35), 1 ) ) + 1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 "■", AVERAGE( IF( ROUNDDOWN($D$3:$D$35, -1) = $O16, $K$3:$K$35 ) ) )</f>
        <v>■■</v>
      </c>
      <c r="Q16" s="4"/>
      <c r="R16" s="4"/>
      <c r="S16" s="4"/>
      <c r="T16" s="4"/>
    </row>
    <row r="17" spans="1:20">
      <c r="A17" s="14" t="str">
        <f t="array" ref="A17">$B17 &amp; "-" &amp; SUM( IF( ($B17 = $B$3:$B$35) * ($F17 &gt; $F$3:$F$35), 1 ) ) + 1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 "■", AVERAGE( IF( ROUNDDOWN($D$3:$D$35, -1) = $O17, $K$3:$K$35 ) ) )</f>
        <v>■■■</v>
      </c>
      <c r="Q17" s="4"/>
      <c r="R17" s="4"/>
      <c r="S17" s="4"/>
      <c r="T17" s="4"/>
    </row>
    <row r="18" spans="1:20">
      <c r="A18" s="14" t="str">
        <f t="array" ref="A18">$B18 &amp; "-" &amp; SUM( IF( ($B18 = $B$3:$B$35) * ($F18 &gt; $F$3:$F$35), 1 ) ) + 1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 "■", AVERAGE( IF( ROUNDDOWN($D$3:$D$35, -1) = $O18, $K$3:$K$35 ) ) )</f>
        <v>■■■</v>
      </c>
      <c r="Q18" s="4"/>
      <c r="R18" s="4"/>
      <c r="S18" s="4"/>
      <c r="T18" s="4"/>
    </row>
    <row r="19" spans="1:20">
      <c r="A19" s="14" t="str">
        <f t="array" ref="A19">$B19 &amp; "-" &amp; SUM( IF( ($B19 = $B$3:$B$35) * ($F19 &gt; $F$3:$F$35), 1 ) ) + 1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 "■", AVERAGE( IF( ROUNDDOWN($D$3:$D$35, -1) = $O19, $K$3:$K$35 ) ) )</f>
        <v>■■</v>
      </c>
      <c r="Q19" s="4"/>
      <c r="R19" s="4"/>
      <c r="S19" s="4"/>
      <c r="T19" s="4"/>
    </row>
    <row r="20" spans="1:20">
      <c r="A20" s="14" t="str">
        <f t="array" ref="A20">$B20 &amp; "-" &amp; SUM( IF( ($B20 = $B$3:$B$35) * ($F20 &gt; $F$3:$F$35), 1 ) ) + 1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 "■", AVERAGE( IF( ROUNDDOWN($D$3:$D$35, -1) = $O20, $K$3:$K$35 ) ) )</f>
        <v>■■■</v>
      </c>
      <c r="Q20" s="4"/>
      <c r="R20" s="4"/>
      <c r="S20" s="4"/>
      <c r="T20" s="4"/>
    </row>
    <row r="21" spans="1:20">
      <c r="A21" s="14" t="str">
        <f t="array" ref="A21">$B21 &amp; "-" &amp; SUM( IF( ($B21 = $B$3:$B$35) * ($F21 &gt; $F$3:$F$35), 1 ) ) + 1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$B22 &amp; "-" &amp; SUM( IF( ($B22 = $B$3:$B$35) * ($F22 &gt; $F$3:$F$35), 1 ) ) + 1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$B23 &amp; "-" &amp; SUM( IF( ($B23 = $B$3:$B$35) * ($F23 &gt; $F$3:$F$35), 1 ) ) + 1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$B24 &amp; "-" &amp; SUM( IF( ($B24 = $B$3:$B$35) * ($F24 &gt; $F$3:$F$35), 1 ) ) + 1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$B25 &amp; "-" &amp; SUM( IF( ($B25 = $B$3:$B$35) * ($F25 &gt; $F$3:$F$35), 1 ) ) + 1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$B26 &amp; "-" &amp; SUM( IF( ($B26 = $B$3:$B$35) * ($F26 &gt; $F$3:$F$35), 1 ) ) + 1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$B27 &amp; "-" &amp; SUM( IF( ($B27 = $B$3:$B$35) * ($F27 &gt; $F$3:$F$35), 1 ) ) + 1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$B28 &amp; "-" &amp; SUM( IF( ($B28 = $B$3:$B$35) * ($F28 &gt; $F$3:$F$35), 1 ) ) + 1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$B29 &amp; "-" &amp; SUM( IF( ($B29 = $B$3:$B$35) * ($F29 &gt; $F$3:$F$35), 1 ) ) + 1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$B30 &amp; "-" &amp; SUM( IF( ($B30 = $B$3:$B$35) * ($F30 &gt; $F$3:$F$35), 1 ) ) + 1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$B31 &amp; "-" &amp; SUM( IF( ($B31 = $B$3:$B$35) * ($F31 &gt; $F$3:$F$35), 1 ) ) + 1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$B32 &amp; "-" &amp; SUM( IF( ($B32 = $B$3:$B$35) * ($F32 &gt; $F$3:$F$35), 1 ) ) + 1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$B33 &amp; "-" &amp; SUM( IF( ($B33 = $B$3:$B$35) * ($F33 &gt; $F$3:$F$35), 1 ) ) + 1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$B34 &amp; "-" &amp; SUM( IF( ($B34 = $B$3:$B$35) * ($F34 &gt; $F$3:$F$35), 1 ) ) + 1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$B35 &amp; "-" &amp; SUM( IF( ($B35 = $B$3:$B$35) * ($F35 &gt; $F$3:$F$35), 1 ) ) + 1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I8" sqref="I8"/>
    </sheetView>
  </sheetViews>
  <sheetFormatPr defaultRowHeight="17"/>
  <cols>
    <col min="1" max="1" width="11.4140625" bestFit="1" customWidth="1"/>
    <col min="2" max="2" width="12.6640625" bestFit="1" customWidth="1"/>
    <col min="3" max="4" width="16.4140625" bestFit="1" customWidth="1"/>
  </cols>
  <sheetData>
    <row r="2" spans="1:4">
      <c r="A2" s="30" t="s">
        <v>86</v>
      </c>
      <c r="B2" t="s">
        <v>279</v>
      </c>
    </row>
    <row r="4" spans="1:4">
      <c r="A4" s="30" t="s">
        <v>88</v>
      </c>
      <c r="B4" s="30" t="s">
        <v>87</v>
      </c>
      <c r="C4" s="31" t="s">
        <v>281</v>
      </c>
      <c r="D4" s="31" t="s">
        <v>282</v>
      </c>
    </row>
    <row r="5" spans="1:4">
      <c r="A5" t="s">
        <v>46</v>
      </c>
      <c r="C5" s="31"/>
      <c r="D5" s="31"/>
    </row>
    <row r="6" spans="1:4">
      <c r="B6" t="s">
        <v>283</v>
      </c>
      <c r="C6" s="31">
        <v>1.3333333333333333</v>
      </c>
      <c r="D6" s="31">
        <v>0.46666666666666662</v>
      </c>
    </row>
    <row r="7" spans="1:4">
      <c r="B7" t="s">
        <v>284</v>
      </c>
      <c r="C7" s="31">
        <v>1.7999999999999998</v>
      </c>
      <c r="D7" s="31">
        <v>0.6</v>
      </c>
    </row>
    <row r="8" spans="1:4">
      <c r="B8" t="s">
        <v>285</v>
      </c>
      <c r="C8" s="31">
        <v>0.2</v>
      </c>
      <c r="D8" s="31">
        <v>0.2</v>
      </c>
    </row>
    <row r="9" spans="1:4">
      <c r="B9" t="s">
        <v>286</v>
      </c>
      <c r="C9" s="31">
        <v>0.95</v>
      </c>
      <c r="D9" s="31">
        <v>0.67500000000000004</v>
      </c>
    </row>
    <row r="10" spans="1:4">
      <c r="B10" t="s">
        <v>287</v>
      </c>
      <c r="C10" s="31">
        <v>1.8</v>
      </c>
      <c r="D10" s="31">
        <v>0.9</v>
      </c>
    </row>
    <row r="11" spans="1:4">
      <c r="B11" t="s">
        <v>288</v>
      </c>
      <c r="C11" s="31">
        <v>1.2000000000000002</v>
      </c>
      <c r="D11" s="31">
        <v>0.4</v>
      </c>
    </row>
    <row r="12" spans="1:4">
      <c r="A12" t="s">
        <v>290</v>
      </c>
      <c r="C12" s="31">
        <v>2.0999999999999996</v>
      </c>
      <c r="D12" s="31">
        <v>0.9</v>
      </c>
    </row>
    <row r="13" spans="1:4">
      <c r="A13" t="s">
        <v>291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284</v>
      </c>
      <c r="C15" s="31">
        <v>1</v>
      </c>
      <c r="D15" s="31">
        <v>0.5</v>
      </c>
    </row>
    <row r="16" spans="1:4">
      <c r="B16" t="s">
        <v>285</v>
      </c>
      <c r="C16" s="31">
        <v>0.375</v>
      </c>
      <c r="D16" s="31">
        <v>0.25</v>
      </c>
    </row>
    <row r="17" spans="1:4">
      <c r="B17" t="s">
        <v>286</v>
      </c>
      <c r="C17" s="31">
        <v>1.0499999999999998</v>
      </c>
      <c r="D17" s="31">
        <v>0.7</v>
      </c>
    </row>
    <row r="18" spans="1:4">
      <c r="B18" t="s">
        <v>289</v>
      </c>
      <c r="C18" s="31">
        <v>0.57499999999999996</v>
      </c>
      <c r="D18" s="31">
        <v>0.25</v>
      </c>
    </row>
    <row r="19" spans="1:4">
      <c r="B19" t="s">
        <v>287</v>
      </c>
      <c r="C19" s="31">
        <v>1.4</v>
      </c>
      <c r="D19" s="31">
        <v>0.55999999999999994</v>
      </c>
    </row>
    <row r="20" spans="1:4">
      <c r="B20" t="s">
        <v>288</v>
      </c>
      <c r="C20" s="31">
        <v>1.8</v>
      </c>
      <c r="D20" s="31">
        <v>0.9</v>
      </c>
    </row>
    <row r="21" spans="1:4">
      <c r="A21" t="s">
        <v>292</v>
      </c>
      <c r="C21" s="31">
        <v>2.4000000000000004</v>
      </c>
      <c r="D21" s="31">
        <v>0.9</v>
      </c>
    </row>
    <row r="22" spans="1:4">
      <c r="A22" t="s">
        <v>293</v>
      </c>
      <c r="C22" s="31">
        <v>0.2</v>
      </c>
      <c r="D22" s="31">
        <v>0.2</v>
      </c>
    </row>
    <row r="23" spans="1:4">
      <c r="A23" t="s">
        <v>280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3" sqref="B3:B28"/>
    </sheetView>
  </sheetViews>
  <sheetFormatPr defaultRowHeight="17"/>
  <cols>
    <col min="1" max="1" width="8.75" customWidth="1"/>
    <col min="2" max="2" width="6.83203125" customWidth="1"/>
    <col min="3" max="3" width="11.08203125" bestFit="1" customWidth="1"/>
    <col min="4" max="4" width="5.5" bestFit="1" customWidth="1"/>
    <col min="5" max="5" width="10.5" customWidth="1"/>
    <col min="6" max="6" width="8.83203125" customWidth="1"/>
    <col min="7" max="7" width="10.582031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3A6CF5D7-B59A-4894-9EB8-4A0BCED7F657}">
      <formula1>ISERROR( FIND(" ", $B3) 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E4" sqref="E4"/>
    </sheetView>
  </sheetViews>
  <sheetFormatPr defaultRowHeight="17"/>
  <cols>
    <col min="1" max="1" width="6.83203125" customWidth="1"/>
    <col min="2" max="2" width="8.08203125" customWidth="1"/>
    <col min="3" max="4" width="11.08203125" customWidth="1"/>
    <col min="5" max="5" width="11.83203125" customWidth="1"/>
    <col min="6" max="6" width="2.33203125" customWidth="1"/>
    <col min="7" max="7" width="11.08203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2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2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2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2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2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2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2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2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2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2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171450</xdr:colOff>
                    <xdr:row>1</xdr:row>
                    <xdr:rowOff>209550</xdr:rowOff>
                  </from>
                  <to>
                    <xdr:col>7</xdr:col>
                    <xdr:colOff>19050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6350</xdr:colOff>
                    <xdr:row>5</xdr:row>
                    <xdr:rowOff>12700</xdr:rowOff>
                  </from>
                  <to>
                    <xdr:col>7</xdr:col>
                    <xdr:colOff>6350</xdr:colOff>
                    <xdr:row>7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O11" sqref="O11"/>
    </sheetView>
  </sheetViews>
  <sheetFormatPr defaultRowHeight="17"/>
  <cols>
    <col min="1" max="1" width="15.08203125" bestFit="1" customWidth="1"/>
    <col min="2" max="2" width="11" bestFit="1" customWidth="1"/>
    <col min="3" max="4" width="12.75" bestFit="1" customWidth="1"/>
    <col min="5" max="5" width="8.3320312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H21" sqref="H21"/>
    </sheetView>
  </sheetViews>
  <sheetFormatPr defaultRowHeight="17"/>
  <cols>
    <col min="1" max="1" width="6.5" customWidth="1"/>
    <col min="2" max="2" width="13.33203125" customWidth="1"/>
    <col min="3" max="3" width="9" customWidth="1"/>
    <col min="4" max="4" width="11.25" customWidth="1"/>
    <col min="5" max="5" width="11.83203125" customWidth="1"/>
    <col min="6" max="6" width="2.33203125" customWidth="1"/>
    <col min="7" max="7" width="11" bestFit="1" customWidth="1"/>
  </cols>
  <sheetData>
    <row r="2" spans="1:7">
      <c r="A2" t="s">
        <v>0</v>
      </c>
      <c r="B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736600</xdr:colOff>
                <xdr:row>0</xdr:row>
                <xdr:rowOff>50800</xdr:rowOff>
              </from>
              <to>
                <xdr:col>4</xdr:col>
                <xdr:colOff>857250</xdr:colOff>
                <xdr:row>1</xdr:row>
                <xdr:rowOff>120650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는 감</cp:lastModifiedBy>
  <cp:lastPrinted>2024-06-03T12:11:51Z</cp:lastPrinted>
  <dcterms:created xsi:type="dcterms:W3CDTF">2023-05-30T06:41:20Z</dcterms:created>
  <dcterms:modified xsi:type="dcterms:W3CDTF">2026-05-28T14:19:36Z</dcterms:modified>
</cp:coreProperties>
</file>