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zone\Desktop\길벗컴활1급_update_20250108\03 최신기출문제\02 24년상시02\"/>
    </mc:Choice>
  </mc:AlternateContent>
  <xr:revisionPtr revIDLastSave="0" documentId="13_ncr:1_{7A56725A-02D7-42DB-9C5B-C4B7DA35151B}" xr6:coauthVersionLast="47" xr6:coauthVersionMax="47" xr10:uidLastSave="{00000000-0000-0000-0000-000000000000}"/>
  <bookViews>
    <workbookView xWindow="-120" yWindow="-120" windowWidth="29040" windowHeight="15840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P15" i="3" a="1"/>
  <c r="P15" i="3" s="1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A34" i="1"/>
  <c r="A33" i="1"/>
  <c r="E13" i="6"/>
  <c r="E12" i="6"/>
  <c r="E11" i="6"/>
  <c r="E10" i="6"/>
  <c r="E9" i="6"/>
  <c r="E8" i="6"/>
  <c r="E7" i="6"/>
  <c r="E6" i="6"/>
  <c r="E5" i="6"/>
  <c r="E4" i="6"/>
  <c r="M5" i="3" a="1"/>
  <c r="M27" i="3" a="1"/>
  <c r="M4" i="3" a="1"/>
  <c r="M7" i="3" a="1"/>
  <c r="M10" i="3" a="1"/>
  <c r="M13" i="3" a="1"/>
  <c r="M16" i="3" a="1"/>
  <c r="M19" i="3" a="1"/>
  <c r="M22" i="3" a="1"/>
  <c r="M25" i="3" a="1"/>
  <c r="M28" i="3" a="1"/>
  <c r="M31" i="3" a="1"/>
  <c r="M34" i="3" a="1"/>
  <c r="M8" i="3" a="1"/>
  <c r="M11" i="3" a="1"/>
  <c r="M14" i="3" a="1"/>
  <c r="M17" i="3" a="1"/>
  <c r="M20" i="3" a="1"/>
  <c r="M23" i="3" a="1"/>
  <c r="M26" i="3" a="1"/>
  <c r="M29" i="3" a="1"/>
  <c r="M32" i="3" a="1"/>
  <c r="M35" i="3" a="1"/>
  <c r="M6" i="3" a="1"/>
  <c r="M9" i="3" a="1"/>
  <c r="M12" i="3" a="1"/>
  <c r="M15" i="3" a="1"/>
  <c r="M18" i="3" a="1"/>
  <c r="M21" i="3" a="1"/>
  <c r="M24" i="3" a="1"/>
  <c r="M30" i="3" a="1"/>
  <c r="M33" i="3" a="1"/>
  <c r="M3" i="3" a="1"/>
  <c r="M33" i="3" l="1"/>
  <c r="M30" i="3"/>
  <c r="M24" i="3"/>
  <c r="M21" i="3"/>
  <c r="M18" i="3"/>
  <c r="M15" i="3"/>
  <c r="M12" i="3"/>
  <c r="M9" i="3"/>
  <c r="M6" i="3"/>
  <c r="M35" i="3"/>
  <c r="M32" i="3"/>
  <c r="M29" i="3"/>
  <c r="M26" i="3"/>
  <c r="M23" i="3"/>
  <c r="M20" i="3"/>
  <c r="M17" i="3"/>
  <c r="M14" i="3"/>
  <c r="M11" i="3"/>
  <c r="M8" i="3"/>
  <c r="M34" i="3"/>
  <c r="M31" i="3"/>
  <c r="M28" i="3"/>
  <c r="M25" i="3"/>
  <c r="M22" i="3"/>
  <c r="M19" i="3"/>
  <c r="M16" i="3"/>
  <c r="M13" i="3"/>
  <c r="M10" i="3"/>
  <c r="M7" i="3"/>
  <c r="M4" i="3"/>
  <c r="M27" i="3"/>
  <c r="M5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C5A55D9A-5848-45D2-8CF3-433F059C6398}" name="MS Access Database_Query2" type="1" refreshedVersion="7" background="1">
    <dbPr connection="DSN=MS Access Database;DBQ=C:\Users\pczone\Desktop\길벗컴활1급_update_20250108\03 최신기출문제\02 24년상시02\요양보호.accdb;DefaultDir=C:\Users\pczone\Desktop\길벗컴활1급_update_20250108\03 최신기출문제\02 24년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<sst xmlns="http://schemas.openxmlformats.org/spreadsheetml/2006/main" count="723" uniqueCount="294">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</sst>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 applyAlignment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82-4324-8818-783A68EECE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</xdr:row>
          <xdr:rowOff>200025</xdr:rowOff>
        </xdr:from>
        <xdr:to>
          <xdr:col>6</xdr:col>
          <xdr:colOff>838200</xdr:colOff>
          <xdr:row>3</xdr:row>
          <xdr:rowOff>190500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5</xdr:row>
          <xdr:rowOff>9525</xdr:rowOff>
        </xdr:from>
        <xdr:to>
          <xdr:col>6</xdr:col>
          <xdr:colOff>838200</xdr:colOff>
          <xdr:row>6</xdr:row>
          <xdr:rowOff>200025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zone" refreshedDate="45751.480345601849" backgroundQuery="1" createdVersion="7" refreshedVersion="7" minRefreshableVersion="3" recordCount="28" xr:uid="{EC89E018-400B-45B2-AB74-34B09144BDE0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A5424C-B163-43B0-A6A2-944D672DB6E6}" name="피벗 테이블1" cacheId="2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2" numFmtId="177"/>
    <dataField name="평균 : 일회투약량" fld="3" subtotal="average" baseField="1" baseItem="3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A3" sqref="A3:H30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9" bestFit="1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3" t="s">
        <v>271</v>
      </c>
      <c r="B32" s="33" t="s">
        <v>272</v>
      </c>
    </row>
    <row r="33" spans="1:5">
      <c r="A33">
        <f>(YEAR(G3)=2023)*(RIGHT(E3,2)="외과")</f>
        <v>0</v>
      </c>
      <c r="B33" s="33" t="s">
        <v>273</v>
      </c>
    </row>
    <row r="34" spans="1:5">
      <c r="A34">
        <f>(YEAR(G3)=2023)*(RIGHT(E3,2)="외과")</f>
        <v>0</v>
      </c>
      <c r="B34" s="33" t="s">
        <v>274</v>
      </c>
    </row>
    <row r="37" spans="1:5">
      <c r="A37" t="s">
        <v>272</v>
      </c>
      <c r="B37" s="33" t="s">
        <v>275</v>
      </c>
      <c r="C37" t="s">
        <v>276</v>
      </c>
      <c r="D37" t="s">
        <v>277</v>
      </c>
      <c r="E37" t="s">
        <v>278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 YEAR($C3)&lt;=2003), AND(HOUR($H3)&gt;=9, HOUR($H3)&lt;13))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/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20" t="s">
        <v>84</v>
      </c>
      <c r="B2" s="20" t="s">
        <v>85</v>
      </c>
      <c r="C2" s="20" t="s">
        <v>86</v>
      </c>
      <c r="D2" s="20" t="s">
        <v>87</v>
      </c>
      <c r="E2" s="14" t="s">
        <v>88</v>
      </c>
      <c r="F2" s="20" t="s">
        <v>89</v>
      </c>
      <c r="G2" s="20" t="s">
        <v>90</v>
      </c>
      <c r="H2" s="20" t="s">
        <v>91</v>
      </c>
      <c r="I2" s="20" t="s">
        <v>92</v>
      </c>
      <c r="J2" s="20" t="s">
        <v>93</v>
      </c>
      <c r="K2" s="20" t="s">
        <v>94</v>
      </c>
      <c r="L2" s="20" t="s">
        <v>95</v>
      </c>
      <c r="M2" s="20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 xml:space="preserve">&amp;R&amp;P페이지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abSelected="1" workbookViewId="0">
      <selection activeCell="P2" sqref="P2:P3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0" t="s">
        <v>16</v>
      </c>
      <c r="P2" s="32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 INDEX($P$7:$T$9, MATCH( MID(G3,7,1),$O$7:$O$9,0), MATCH( MID(G3,8,2),$P$6:$T$6,0)),"기타")</f>
        <v>주세정제</v>
      </c>
      <c r="I3" s="22">
        <v>6</v>
      </c>
      <c r="J3" s="22">
        <v>18</v>
      </c>
      <c r="K3" s="22">
        <v>5</v>
      </c>
      <c r="L3" s="23">
        <v>150</v>
      </c>
      <c r="M3" s="17" cm="1">
        <f t="array" ref="M3">fn금액(E3,I3,J3,K3,L3)</f>
        <v>97200</v>
      </c>
      <c r="N3" s="21"/>
      <c r="O3" s="31"/>
      <c r="P3" s="32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 INDEX($P$7:$T$9, MATCH( MID(G4,7,1),$O$7:$O$9,0), MATCH( MID(G4,8,2),$P$6:$T$6,0)),"기타")</f>
        <v>외용경질캡슐제</v>
      </c>
      <c r="I4" s="22">
        <v>2</v>
      </c>
      <c r="J4" s="22">
        <v>2</v>
      </c>
      <c r="K4" s="22">
        <v>2</v>
      </c>
      <c r="L4" s="23">
        <v>170</v>
      </c>
      <c r="M4" s="17" cm="1">
        <f t="array" ref="M4">fn금액(E4,I4,J4,K4,L4)</f>
        <v>1632</v>
      </c>
      <c r="N4" s="21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2">
        <v>7</v>
      </c>
      <c r="J5" s="22">
        <v>7</v>
      </c>
      <c r="K5" s="22">
        <v>4</v>
      </c>
      <c r="L5" s="23">
        <v>170</v>
      </c>
      <c r="M5" s="17" cm="1">
        <f t="array" ref="M5">fn금액(E5,I5,J5,K5,L5)</f>
        <v>36652</v>
      </c>
      <c r="N5" s="21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2">
        <v>2</v>
      </c>
      <c r="J6" s="22">
        <v>6.0000000000000009</v>
      </c>
      <c r="K6" s="22">
        <v>5</v>
      </c>
      <c r="L6" s="23">
        <v>160</v>
      </c>
      <c r="M6" s="17" cm="1">
        <f t="array" ref="M6">fn금액(E6,I6,J6,K6,L6)</f>
        <v>10560.000000000004</v>
      </c>
      <c r="N6" s="21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2">
        <v>3</v>
      </c>
      <c r="J7" s="22">
        <v>3</v>
      </c>
      <c r="K7" s="22">
        <v>1</v>
      </c>
      <c r="L7" s="23">
        <v>210</v>
      </c>
      <c r="M7" s="17" cm="1">
        <f t="array" ref="M7">fn금액(E7,I7,J7,K7,L7)</f>
        <v>2457</v>
      </c>
      <c r="N7" s="21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2">
        <v>2</v>
      </c>
      <c r="J8" s="22">
        <v>6.0000000000000009</v>
      </c>
      <c r="K8" s="22">
        <v>3</v>
      </c>
      <c r="L8" s="23">
        <v>190</v>
      </c>
      <c r="M8" s="17" cm="1">
        <f t="array" ref="M8">fn금액(E8,I8,J8,K8,L8)</f>
        <v>7524.0000000000018</v>
      </c>
      <c r="N8" s="21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2">
        <v>9</v>
      </c>
      <c r="J9" s="22">
        <v>18</v>
      </c>
      <c r="K9" s="22">
        <v>5</v>
      </c>
      <c r="L9" s="23">
        <v>160</v>
      </c>
      <c r="M9" s="17" cm="1">
        <f t="array" ref="M9">fn금액(E9,I9,J9,K9,L9)</f>
        <v>155520</v>
      </c>
      <c r="N9" s="21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2">
        <v>7</v>
      </c>
      <c r="J10" s="22">
        <v>7</v>
      </c>
      <c r="K10" s="22">
        <v>2</v>
      </c>
      <c r="L10" s="23">
        <v>140</v>
      </c>
      <c r="M10" s="17" cm="1">
        <f t="array" ref="M10">fn금액(E10,I10,J10,K10,L10)</f>
        <v>16464</v>
      </c>
      <c r="N10" s="21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2">
        <v>3</v>
      </c>
      <c r="J11" s="22">
        <v>6</v>
      </c>
      <c r="K11" s="22">
        <v>3</v>
      </c>
      <c r="L11" s="23">
        <v>60</v>
      </c>
      <c r="M11" s="17" cm="1">
        <f t="array" ref="M11">fn금액(E11,I11,J11,K11,L11)</f>
        <v>3888</v>
      </c>
      <c r="N11" s="21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2">
        <v>5</v>
      </c>
      <c r="J12" s="22">
        <v>10</v>
      </c>
      <c r="K12" s="22">
        <v>2</v>
      </c>
      <c r="L12" s="23">
        <v>120</v>
      </c>
      <c r="M12" s="17" cm="1">
        <f t="array" ref="M12">fn금액(E12,I12,J12,K12,L12)</f>
        <v>13200.000000000002</v>
      </c>
      <c r="N12" s="21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2">
        <v>7</v>
      </c>
      <c r="J13" s="22">
        <v>20.999999999999996</v>
      </c>
      <c r="K13" s="22">
        <v>4</v>
      </c>
      <c r="L13" s="23">
        <v>150</v>
      </c>
      <c r="M13" s="17" cm="1">
        <f t="array" ref="M13">fn금액(E13,I13,J13,K13,L13)</f>
        <v>105839.99999999999</v>
      </c>
      <c r="N13" s="21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2">
        <v>9</v>
      </c>
      <c r="J14" s="22">
        <v>9</v>
      </c>
      <c r="K14" s="22">
        <v>5</v>
      </c>
      <c r="L14" s="23">
        <v>120</v>
      </c>
      <c r="M14" s="17" cm="1">
        <f t="array" ref="M14">fn금액(E14,I14,J14,K14,L14)</f>
        <v>58320</v>
      </c>
      <c r="N14" s="21"/>
      <c r="O14" s="1">
        <v>30</v>
      </c>
      <c r="P14" s="2" t="str">
        <f t="array" ref="P14">REPT("■", AVERAGE( IF( (ROUNDDOWN($D$3:$D$35,-1)=$O14),$K$3:$K$35)))</f>
        <v>■■</v>
      </c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2">
        <v>2</v>
      </c>
      <c r="J15" s="22">
        <v>6.0000000000000009</v>
      </c>
      <c r="K15" s="22">
        <v>1</v>
      </c>
      <c r="L15" s="23">
        <v>130</v>
      </c>
      <c r="M15" s="17" cm="1">
        <f t="array" ref="M15">fn금액(E15,I15,J15,K15,L15)</f>
        <v>2028.0000000000005</v>
      </c>
      <c r="N15" s="21"/>
      <c r="O15" s="1">
        <v>40</v>
      </c>
      <c r="P15" s="2" t="str">
        <f t="array" ref="P15">REPT("■", AVERAGE( IF( (ROUNDDOWN($D$3:$D$35,-1)=$O15),$K$3:$K$35)))</f>
        <v>■■</v>
      </c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2">
        <v>2</v>
      </c>
      <c r="J16" s="22">
        <v>2</v>
      </c>
      <c r="K16" s="22">
        <v>3</v>
      </c>
      <c r="L16" s="23">
        <v>80</v>
      </c>
      <c r="M16" s="17" cm="1">
        <f t="array" ref="M16">fn금액(E16,I16,J16,K16,L16)</f>
        <v>1056</v>
      </c>
      <c r="N16" s="21"/>
      <c r="O16" s="1">
        <v>50</v>
      </c>
      <c r="P16" s="2" t="str">
        <f t="array" ref="P16">REPT("■", AVERAGE( IF( (ROUNDDOWN($D$3:$D$35,-1)=$O16),$K$3:$K$35)))</f>
        <v>■■</v>
      </c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2">
        <v>3</v>
      </c>
      <c r="J17" s="22">
        <v>6</v>
      </c>
      <c r="K17" s="22">
        <v>2</v>
      </c>
      <c r="L17" s="23">
        <v>80</v>
      </c>
      <c r="M17" s="17" cm="1">
        <f t="array" ref="M17">fn금액(E17,I17,J17,K17,L17)</f>
        <v>3168.0000000000005</v>
      </c>
      <c r="N17" s="21"/>
      <c r="O17" s="1">
        <v>60</v>
      </c>
      <c r="P17" s="2" t="str">
        <f t="array" ref="P17">REPT("■", AVERAGE( IF( (ROUNDDOWN($D$3:$D$35,-1)=$O17),$K$3:$K$35)))</f>
        <v>■■■</v>
      </c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2">
        <v>2</v>
      </c>
      <c r="J18" s="22">
        <v>2</v>
      </c>
      <c r="K18" s="22">
        <v>3</v>
      </c>
      <c r="L18" s="23">
        <v>150</v>
      </c>
      <c r="M18" s="17" cm="1">
        <f t="array" ref="M18">fn금액(E18,I18,J18,K18,L18)</f>
        <v>2340</v>
      </c>
      <c r="N18" s="21"/>
      <c r="O18" s="1">
        <v>70</v>
      </c>
      <c r="P18" s="2" t="str">
        <f t="array" ref="P18">REPT("■", AVERAGE( IF( (ROUNDDOWN($D$3:$D$35,-1)=$O18),$K$3:$K$35)))</f>
        <v>■■■</v>
      </c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2">
        <v>8</v>
      </c>
      <c r="J19" s="22">
        <v>8</v>
      </c>
      <c r="K19" s="22">
        <v>2</v>
      </c>
      <c r="L19" s="23">
        <v>80</v>
      </c>
      <c r="M19" s="17" cm="1">
        <f t="array" ref="M19">fn금액(E19,I19,J19,K19,L19)</f>
        <v>13312</v>
      </c>
      <c r="N19" s="21"/>
      <c r="O19" s="1">
        <v>80</v>
      </c>
      <c r="P19" s="2" t="str">
        <f t="array" ref="P19">REPT("■", AVERAGE( IF( (ROUNDDOWN($D$3:$D$35,-1)=$O19),$K$3:$K$35)))</f>
        <v>■■</v>
      </c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2">
        <v>3</v>
      </c>
      <c r="J20" s="22">
        <v>3</v>
      </c>
      <c r="K20" s="22">
        <v>3</v>
      </c>
      <c r="L20" s="23">
        <v>100</v>
      </c>
      <c r="M20" s="17" cm="1">
        <f t="array" ref="M20">fn금액(E20,I20,J20,K20,L20)</f>
        <v>2970.0000000000005</v>
      </c>
      <c r="N20" s="21"/>
      <c r="O20" s="1">
        <v>90</v>
      </c>
      <c r="P20" s="2" t="str">
        <f t="array" ref="P20">REPT("■", AVERAGE( IF( (ROUNDDOWN($D$3:$D$35,-1)=$O20),$K$3:$K$35)))</f>
        <v>■■■</v>
      </c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2">
        <v>3</v>
      </c>
      <c r="J21" s="22">
        <v>3</v>
      </c>
      <c r="K21" s="22">
        <v>5</v>
      </c>
      <c r="L21" s="23">
        <v>140</v>
      </c>
      <c r="M21" s="17" cm="1">
        <f t="array" ref="M21">fn금액(E21,I21,J21,K21,L21)</f>
        <v>6930.0000000000009</v>
      </c>
      <c r="N21" s="21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2">
        <v>9</v>
      </c>
      <c r="J22" s="22">
        <v>18</v>
      </c>
      <c r="K22" s="22">
        <v>5</v>
      </c>
      <c r="L22" s="23">
        <v>160</v>
      </c>
      <c r="M22" s="17" cm="1">
        <f t="array" ref="M22">fn금액(E22,I22,J22,K22,L22)</f>
        <v>142560</v>
      </c>
      <c r="N22" s="21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2">
        <v>4</v>
      </c>
      <c r="J23" s="22">
        <v>12.000000000000002</v>
      </c>
      <c r="K23" s="22">
        <v>4</v>
      </c>
      <c r="L23" s="23">
        <v>120</v>
      </c>
      <c r="M23" s="17" cm="1">
        <f t="array" ref="M23">fn금액(E23,I23,J23,K23,L23)</f>
        <v>27648.000000000004</v>
      </c>
      <c r="N23" s="21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2">
        <v>7</v>
      </c>
      <c r="J24" s="22">
        <v>20.999999999999996</v>
      </c>
      <c r="K24" s="22">
        <v>2</v>
      </c>
      <c r="L24" s="23">
        <v>160</v>
      </c>
      <c r="M24" s="17" cm="1">
        <f t="array" ref="M24">fn금액(E24,I24,J24,K24,L24)</f>
        <v>51743.999999999993</v>
      </c>
      <c r="N24" s="21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2">
        <v>8</v>
      </c>
      <c r="J25" s="22">
        <v>16</v>
      </c>
      <c r="K25" s="22">
        <v>1</v>
      </c>
      <c r="L25" s="23">
        <v>170</v>
      </c>
      <c r="M25" s="17" cm="1">
        <f t="array" ref="M25">fn금액(E25,I25,J25,K25,L25)</f>
        <v>23936.000000000004</v>
      </c>
      <c r="N25" s="21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2">
        <v>5</v>
      </c>
      <c r="J26" s="22">
        <v>15</v>
      </c>
      <c r="K26" s="22">
        <v>1</v>
      </c>
      <c r="L26" s="23">
        <v>140</v>
      </c>
      <c r="M26" s="17" cm="1">
        <f t="array" ref="M26">fn금액(E26,I26,J26,K26,L26)</f>
        <v>12600</v>
      </c>
      <c r="N26" s="21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2">
        <v>2</v>
      </c>
      <c r="J27" s="22">
        <v>2</v>
      </c>
      <c r="K27" s="22">
        <v>4</v>
      </c>
      <c r="L27" s="23">
        <v>130</v>
      </c>
      <c r="M27" s="17" cm="1">
        <f t="array" ref="M27">fn금액(E27,I27,J27,K27,L27)</f>
        <v>2288</v>
      </c>
      <c r="N27" s="21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2">
        <v>3</v>
      </c>
      <c r="J28" s="22">
        <v>3</v>
      </c>
      <c r="K28" s="22">
        <v>1</v>
      </c>
      <c r="L28" s="23">
        <v>130</v>
      </c>
      <c r="M28" s="17" cm="1">
        <f t="array" ref="M28">fn금액(E28,I28,J28,K28,L28)</f>
        <v>1521</v>
      </c>
      <c r="N28" s="21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2">
        <v>8</v>
      </c>
      <c r="J29" s="22">
        <v>16</v>
      </c>
      <c r="K29" s="22">
        <v>2</v>
      </c>
      <c r="L29" s="23">
        <v>140</v>
      </c>
      <c r="M29" s="17" cm="1">
        <f t="array" ref="M29">fn금액(E29,I29,J29,K29,L29)</f>
        <v>43008</v>
      </c>
      <c r="N29" s="21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2">
        <v>3</v>
      </c>
      <c r="J30" s="22">
        <v>6</v>
      </c>
      <c r="K30" s="22">
        <v>4</v>
      </c>
      <c r="L30" s="23">
        <v>110</v>
      </c>
      <c r="M30" s="17" cm="1">
        <f t="array" ref="M30">fn금액(E30,I30,J30,K30,L30)</f>
        <v>8712</v>
      </c>
      <c r="N30" s="21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2">
        <v>2</v>
      </c>
      <c r="J31" s="22">
        <v>4</v>
      </c>
      <c r="K31" s="22">
        <v>2</v>
      </c>
      <c r="L31" s="23">
        <v>150</v>
      </c>
      <c r="M31" s="17" cm="1">
        <f t="array" ref="M31">fn금액(E31,I31,J31,K31,L31)</f>
        <v>2640</v>
      </c>
      <c r="N31" s="21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2">
        <v>2</v>
      </c>
      <c r="J32" s="22">
        <v>4</v>
      </c>
      <c r="K32" s="22">
        <v>3</v>
      </c>
      <c r="L32" s="23">
        <v>160</v>
      </c>
      <c r="M32" s="17" cm="1">
        <f t="array" ref="M32">fn금액(E32,I32,J32,K32,L32)</f>
        <v>4608</v>
      </c>
      <c r="N32" s="21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2">
        <v>7</v>
      </c>
      <c r="J33" s="22">
        <v>14</v>
      </c>
      <c r="K33" s="22">
        <v>5</v>
      </c>
      <c r="L33" s="23">
        <v>150</v>
      </c>
      <c r="M33" s="17" cm="1">
        <f t="array" ref="M33">fn금액(E33,I33,J33,K33,L33)</f>
        <v>80850</v>
      </c>
      <c r="N33" s="21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2">
        <v>3</v>
      </c>
      <c r="J34" s="22">
        <v>9</v>
      </c>
      <c r="K34" s="22">
        <v>2</v>
      </c>
      <c r="L34" s="23">
        <v>100</v>
      </c>
      <c r="M34" s="17" cm="1">
        <f t="array" ref="M34">fn금액(E34,I34,J34,K34,L34)</f>
        <v>5940.0000000000009</v>
      </c>
      <c r="N34" s="21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2">
        <v>8</v>
      </c>
      <c r="J35" s="22">
        <v>24.000000000000004</v>
      </c>
      <c r="K35" s="22">
        <v>3</v>
      </c>
      <c r="L35" s="23">
        <v>100</v>
      </c>
      <c r="M35" s="17" cm="1">
        <f t="array" ref="M35">fn금액(E35,I35,J35,K35,L35)</f>
        <v>63360.000000000022</v>
      </c>
      <c r="N35" s="21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A12" sqref="A12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</cols>
  <sheetData>
    <row r="2" spans="1:4">
      <c r="A2" s="34" t="s">
        <v>86</v>
      </c>
      <c r="B2" t="s">
        <v>279</v>
      </c>
    </row>
    <row r="4" spans="1:4">
      <c r="A4" s="34" t="s">
        <v>88</v>
      </c>
      <c r="B4" s="34" t="s">
        <v>87</v>
      </c>
      <c r="C4" t="s">
        <v>288</v>
      </c>
      <c r="D4" t="s">
        <v>289</v>
      </c>
    </row>
    <row r="5" spans="1:4">
      <c r="A5" t="s">
        <v>46</v>
      </c>
      <c r="C5" s="35"/>
      <c r="D5" s="35"/>
    </row>
    <row r="6" spans="1:4">
      <c r="B6" t="s">
        <v>281</v>
      </c>
      <c r="C6" s="35">
        <v>1.3333333333333333</v>
      </c>
      <c r="D6" s="35">
        <v>0.46666666666666662</v>
      </c>
    </row>
    <row r="7" spans="1:4">
      <c r="B7" t="s">
        <v>282</v>
      </c>
      <c r="C7" s="35">
        <v>1.7999999999999998</v>
      </c>
      <c r="D7" s="35">
        <v>0.6</v>
      </c>
    </row>
    <row r="8" spans="1:4">
      <c r="B8" t="s">
        <v>283</v>
      </c>
      <c r="C8" s="35">
        <v>0.2</v>
      </c>
      <c r="D8" s="35">
        <v>0.2</v>
      </c>
    </row>
    <row r="9" spans="1:4">
      <c r="B9" t="s">
        <v>284</v>
      </c>
      <c r="C9" s="35">
        <v>0.95</v>
      </c>
      <c r="D9" s="35">
        <v>0.67499999999999993</v>
      </c>
    </row>
    <row r="10" spans="1:4">
      <c r="B10" t="s">
        <v>285</v>
      </c>
      <c r="C10" s="35">
        <v>1.8</v>
      </c>
      <c r="D10" s="35">
        <v>0.9</v>
      </c>
    </row>
    <row r="11" spans="1:4">
      <c r="B11" t="s">
        <v>286</v>
      </c>
      <c r="C11" s="35">
        <v>1.2000000000000002</v>
      </c>
      <c r="D11" s="35">
        <v>0.4</v>
      </c>
    </row>
    <row r="12" spans="1:4">
      <c r="A12" t="s">
        <v>290</v>
      </c>
      <c r="C12" s="35">
        <v>2.0999999999999996</v>
      </c>
      <c r="D12" s="35">
        <v>0.9</v>
      </c>
    </row>
    <row r="13" spans="1:4">
      <c r="A13" t="s">
        <v>291</v>
      </c>
      <c r="C13" s="35">
        <v>0.2</v>
      </c>
      <c r="D13" s="35">
        <v>0.2</v>
      </c>
    </row>
    <row r="14" spans="1:4">
      <c r="A14" t="s">
        <v>2</v>
      </c>
      <c r="C14" s="35"/>
      <c r="D14" s="35"/>
    </row>
    <row r="15" spans="1:4">
      <c r="B15" t="s">
        <v>282</v>
      </c>
      <c r="C15" s="35">
        <v>1</v>
      </c>
      <c r="D15" s="35">
        <v>0.5</v>
      </c>
    </row>
    <row r="16" spans="1:4">
      <c r="B16" t="s">
        <v>283</v>
      </c>
      <c r="C16" s="35">
        <v>0.375</v>
      </c>
      <c r="D16" s="35">
        <v>0.25</v>
      </c>
    </row>
    <row r="17" spans="1:4">
      <c r="B17" t="s">
        <v>284</v>
      </c>
      <c r="C17" s="35">
        <v>1.0499999999999998</v>
      </c>
      <c r="D17" s="35">
        <v>0.7</v>
      </c>
    </row>
    <row r="18" spans="1:4">
      <c r="B18" t="s">
        <v>287</v>
      </c>
      <c r="C18" s="35">
        <v>0.57500000000000007</v>
      </c>
      <c r="D18" s="35">
        <v>0.25</v>
      </c>
    </row>
    <row r="19" spans="1:4">
      <c r="B19" t="s">
        <v>285</v>
      </c>
      <c r="C19" s="35">
        <v>1.4</v>
      </c>
      <c r="D19" s="35">
        <v>0.55999999999999994</v>
      </c>
    </row>
    <row r="20" spans="1:4">
      <c r="B20" t="s">
        <v>286</v>
      </c>
      <c r="C20" s="35">
        <v>1.8</v>
      </c>
      <c r="D20" s="35">
        <v>0.9</v>
      </c>
    </row>
    <row r="21" spans="1:4">
      <c r="A21" t="s">
        <v>292</v>
      </c>
      <c r="C21" s="35">
        <v>2.4000000000000004</v>
      </c>
      <c r="D21" s="35">
        <v>0.9</v>
      </c>
    </row>
    <row r="22" spans="1:4">
      <c r="A22" t="s">
        <v>293</v>
      </c>
      <c r="C22" s="35">
        <v>0.2</v>
      </c>
      <c r="D22" s="35">
        <v>0.2</v>
      </c>
    </row>
    <row r="23" spans="1:4">
      <c r="A23" t="s">
        <v>280</v>
      </c>
      <c r="C23" s="35">
        <v>1.017857142857143</v>
      </c>
      <c r="D23" s="35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K34" sqref="K34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H12" sqref="H12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4">
        <v>12000000</v>
      </c>
      <c r="D4" s="24">
        <v>15500000</v>
      </c>
      <c r="E4" s="28">
        <f t="shared" ref="E4:E13" si="0">D4/C4</f>
        <v>1.2916666666666667</v>
      </c>
    </row>
    <row r="5" spans="1:11">
      <c r="A5" s="1" t="s">
        <v>46</v>
      </c>
      <c r="B5" s="1" t="s">
        <v>239</v>
      </c>
      <c r="C5" s="24">
        <v>15000000</v>
      </c>
      <c r="D5" s="24">
        <v>5240000</v>
      </c>
      <c r="E5" s="28">
        <f t="shared" si="0"/>
        <v>0.34933333333333333</v>
      </c>
    </row>
    <row r="6" spans="1:11">
      <c r="A6" s="1" t="s">
        <v>240</v>
      </c>
      <c r="B6" s="1" t="s">
        <v>241</v>
      </c>
      <c r="C6" s="24">
        <v>10000000</v>
      </c>
      <c r="D6" s="24">
        <v>8800000</v>
      </c>
      <c r="E6" s="28">
        <f t="shared" si="0"/>
        <v>0.88</v>
      </c>
    </row>
    <row r="7" spans="1:11">
      <c r="A7" s="1" t="s">
        <v>242</v>
      </c>
      <c r="B7" s="1" t="s">
        <v>243</v>
      </c>
      <c r="C7" s="24">
        <v>12000000</v>
      </c>
      <c r="D7" s="24">
        <v>14420000</v>
      </c>
      <c r="E7" s="28">
        <f t="shared" si="0"/>
        <v>1.2016666666666667</v>
      </c>
    </row>
    <row r="8" spans="1:11">
      <c r="A8" s="1" t="s">
        <v>244</v>
      </c>
      <c r="B8" s="1" t="s">
        <v>245</v>
      </c>
      <c r="C8" s="24">
        <v>15000000</v>
      </c>
      <c r="D8" s="24">
        <v>9250000</v>
      </c>
      <c r="E8" s="28">
        <f t="shared" si="0"/>
        <v>0.6166666666666667</v>
      </c>
    </row>
    <row r="9" spans="1:11">
      <c r="A9" s="1" t="s">
        <v>246</v>
      </c>
      <c r="B9" s="1" t="s">
        <v>247</v>
      </c>
      <c r="C9" s="24">
        <v>12000000</v>
      </c>
      <c r="D9" s="24">
        <v>10800000.000000002</v>
      </c>
      <c r="E9" s="28">
        <f t="shared" si="0"/>
        <v>0.90000000000000013</v>
      </c>
    </row>
    <row r="10" spans="1:11">
      <c r="A10" s="1" t="s">
        <v>248</v>
      </c>
      <c r="B10" s="1" t="s">
        <v>249</v>
      </c>
      <c r="C10" s="24">
        <v>14000000</v>
      </c>
      <c r="D10" s="24">
        <v>12700000</v>
      </c>
      <c r="E10" s="28">
        <f t="shared" si="0"/>
        <v>0.90714285714285714</v>
      </c>
    </row>
    <row r="11" spans="1:11">
      <c r="A11" s="1" t="s">
        <v>250</v>
      </c>
      <c r="B11" s="1" t="s">
        <v>251</v>
      </c>
      <c r="C11" s="24">
        <v>13000000</v>
      </c>
      <c r="D11" s="24">
        <v>5540000</v>
      </c>
      <c r="E11" s="28">
        <f t="shared" si="0"/>
        <v>0.42615384615384616</v>
      </c>
    </row>
    <row r="12" spans="1:11">
      <c r="A12" s="1" t="s">
        <v>252</v>
      </c>
      <c r="B12" s="1" t="s">
        <v>253</v>
      </c>
      <c r="C12" s="24">
        <v>15000000</v>
      </c>
      <c r="D12" s="24">
        <v>12800000</v>
      </c>
      <c r="E12" s="28">
        <f t="shared" si="0"/>
        <v>0.85333333333333339</v>
      </c>
    </row>
    <row r="13" spans="1:11">
      <c r="A13" s="1" t="s">
        <v>254</v>
      </c>
      <c r="B13" s="1" t="s">
        <v>255</v>
      </c>
      <c r="C13" s="24">
        <v>12000000</v>
      </c>
      <c r="D13" s="24">
        <v>11500000</v>
      </c>
      <c r="E13" s="28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28575</xdr:colOff>
                    <xdr:row>1</xdr:row>
                    <xdr:rowOff>200025</xdr:rowOff>
                  </from>
                  <to>
                    <xdr:col>6</xdr:col>
                    <xdr:colOff>838200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19050</xdr:colOff>
                    <xdr:row>5</xdr:row>
                    <xdr:rowOff>9525</xdr:rowOff>
                  </from>
                  <to>
                    <xdr:col>6</xdr:col>
                    <xdr:colOff>838200</xdr:colOff>
                    <xdr:row>6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O20" sqref="O20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20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6"/>
  <sheetViews>
    <sheetView workbookViewId="0">
      <selection activeCell="I4" sqref="I4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6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5" t="s">
        <v>267</v>
      </c>
      <c r="B4" s="25" t="s">
        <v>263</v>
      </c>
      <c r="C4" s="25">
        <v>2</v>
      </c>
      <c r="D4" s="27">
        <v>250000</v>
      </c>
      <c r="E4" s="27" t="s">
        <v>268</v>
      </c>
      <c r="G4" s="1" t="s">
        <v>262</v>
      </c>
    </row>
    <row r="5" spans="1:7">
      <c r="A5" s="29"/>
      <c r="B5" s="29"/>
      <c r="C5" s="29"/>
      <c r="D5" s="27"/>
      <c r="E5" s="27"/>
      <c r="G5" s="1" t="s">
        <v>263</v>
      </c>
    </row>
    <row r="6" spans="1:7">
      <c r="A6" s="29"/>
      <c r="B6" s="29"/>
      <c r="C6" s="29"/>
      <c r="D6" s="27"/>
      <c r="E6" s="27"/>
      <c r="G6" s="1" t="s">
        <v>264</v>
      </c>
    </row>
    <row r="7" spans="1:7">
      <c r="A7" s="29"/>
      <c r="B7" s="29"/>
      <c r="C7" s="29"/>
      <c r="D7" s="27"/>
      <c r="E7" s="27"/>
      <c r="G7" s="1" t="s">
        <v>265</v>
      </c>
    </row>
    <row r="8" spans="1:7">
      <c r="A8" s="29"/>
      <c r="B8" s="29"/>
      <c r="C8" s="29"/>
      <c r="D8" s="27"/>
      <c r="E8" s="27"/>
      <c r="G8" s="1" t="s">
        <v>266</v>
      </c>
    </row>
    <row r="9" spans="1:7">
      <c r="A9" s="29"/>
      <c r="B9" s="29"/>
      <c r="C9" s="29"/>
      <c r="D9" s="27"/>
      <c r="E9" s="27"/>
    </row>
    <row r="10" spans="1:7">
      <c r="A10" s="29"/>
      <c r="B10" s="29"/>
      <c r="C10" s="29"/>
      <c r="D10" s="27"/>
      <c r="E10" s="27"/>
    </row>
    <row r="11" spans="1:7">
      <c r="A11" s="29"/>
      <c r="B11" s="29"/>
      <c r="C11" s="29"/>
      <c r="D11" s="27"/>
      <c r="E11" s="27"/>
    </row>
    <row r="12" spans="1:7">
      <c r="A12" s="29"/>
      <c r="B12" s="29"/>
      <c r="C12" s="29"/>
      <c r="D12" s="27"/>
      <c r="E12" s="27"/>
    </row>
    <row r="13" spans="1:7">
      <c r="A13" s="29"/>
      <c r="B13" s="29"/>
      <c r="C13" s="29"/>
      <c r="D13" s="27"/>
      <c r="E13" s="27"/>
    </row>
    <row r="14" spans="1:7">
      <c r="A14" s="29"/>
      <c r="B14" s="29"/>
      <c r="C14" s="29"/>
      <c r="D14" s="27"/>
      <c r="E14" s="27"/>
    </row>
    <row r="15" spans="1:7">
      <c r="A15" s="29"/>
      <c r="B15" s="29"/>
      <c r="C15" s="29"/>
      <c r="D15" s="27"/>
      <c r="E15" s="27"/>
    </row>
    <row r="16" spans="1:7">
      <c r="A16" s="26"/>
      <c r="B16" s="26"/>
      <c r="C16" s="26"/>
      <c r="D16" s="26"/>
      <c r="E16" s="2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pczone</cp:lastModifiedBy>
  <cp:lastPrinted>2025-04-04T02:30:23Z</cp:lastPrinted>
  <dcterms:created xsi:type="dcterms:W3CDTF">2023-05-30T06:41:20Z</dcterms:created>
  <dcterms:modified xsi:type="dcterms:W3CDTF">2025-04-04T03:01:59Z</dcterms:modified>
</cp:coreProperties>
</file>