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_기본서_컴활1급실기_학습자료_240910 update\길벗컴활1급\03 최신기출문제\02 24년상시02\"/>
    </mc:Choice>
  </mc:AlternateContent>
  <xr:revisionPtr revIDLastSave="0" documentId="13_ncr:1_{A48ECA1A-BB06-4E74-B334-F35B33081C88}" xr6:coauthVersionLast="47" xr6:coauthVersionMax="47" xr10:uidLastSave="{00000000-0000-0000-0000-000000000000}"/>
  <bookViews>
    <workbookView xWindow="-120" yWindow="-120" windowWidth="29040" windowHeight="15720" activeTab="4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'기본작업-1'!$A$32:$B$34</definedName>
    <definedName name="_xlnm.Extract" localSheetId="0">'기본작업-1'!$A$37:$E$37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" i="3" l="1"/>
  <c r="P15" i="3" a="1"/>
  <c r="P15" i="3" s="1"/>
  <c r="P16" i="3" a="1"/>
  <c r="P16" i="3" s="1"/>
  <c r="P17" i="3" a="1"/>
  <c r="P17" i="3" s="1"/>
  <c r="P18" i="3" a="1"/>
  <c r="P18" i="3" s="1"/>
  <c r="P19" i="3" a="1"/>
  <c r="P19" i="3" s="1"/>
  <c r="P20" i="3" a="1"/>
  <c r="P20" i="3" s="1"/>
  <c r="P14" i="3" a="1"/>
  <c r="P14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A35" i="3" a="1"/>
  <c r="A35" i="3" s="1"/>
  <c r="A4" i="3" a="1"/>
  <c r="A4" i="3" s="1"/>
  <c r="A5" i="3" a="1"/>
  <c r="A5" i="3" s="1"/>
  <c r="A6" i="3" a="1"/>
  <c r="A6" i="3" s="1"/>
  <c r="A7" i="3" a="1"/>
  <c r="A7" i="3" s="1"/>
  <c r="A8" i="3" a="1"/>
  <c r="A8" i="3" s="1"/>
  <c r="A9" i="3" a="1"/>
  <c r="A9" i="3" s="1"/>
  <c r="A10" i="3" a="1"/>
  <c r="A10" i="3" s="1"/>
  <c r="A11" i="3" a="1"/>
  <c r="A11" i="3" s="1"/>
  <c r="A12" i="3" a="1"/>
  <c r="A12" i="3" s="1"/>
  <c r="A13" i="3" a="1"/>
  <c r="A13" i="3" s="1"/>
  <c r="A14" i="3" a="1"/>
  <c r="A14" i="3" s="1"/>
  <c r="A15" i="3" a="1"/>
  <c r="A15" i="3" s="1"/>
  <c r="A16" i="3" a="1"/>
  <c r="A16" i="3" s="1"/>
  <c r="A17" i="3" a="1"/>
  <c r="A17" i="3" s="1"/>
  <c r="A18" i="3" a="1"/>
  <c r="A18" i="3" s="1"/>
  <c r="A19" i="3" a="1"/>
  <c r="A19" i="3" s="1"/>
  <c r="A20" i="3" a="1"/>
  <c r="A20" i="3" s="1"/>
  <c r="A21" i="3" a="1"/>
  <c r="A21" i="3" s="1"/>
  <c r="A22" i="3" a="1"/>
  <c r="A22" i="3" s="1"/>
  <c r="A23" i="3" a="1"/>
  <c r="A23" i="3" s="1"/>
  <c r="A24" i="3" a="1"/>
  <c r="A24" i="3" s="1"/>
  <c r="A25" i="3" a="1"/>
  <c r="A25" i="3" s="1"/>
  <c r="A26" i="3" a="1"/>
  <c r="A26" i="3" s="1"/>
  <c r="A27" i="3" a="1"/>
  <c r="A27" i="3" s="1"/>
  <c r="A28" i="3" a="1"/>
  <c r="A28" i="3" s="1"/>
  <c r="A29" i="3" a="1"/>
  <c r="A29" i="3" s="1"/>
  <c r="A30" i="3" a="1"/>
  <c r="A30" i="3" s="1"/>
  <c r="A31" i="3" a="1"/>
  <c r="A31" i="3" s="1"/>
  <c r="A32" i="3" a="1"/>
  <c r="A32" i="3" s="1"/>
  <c r="A33" i="3" a="1"/>
  <c r="A33" i="3" s="1"/>
  <c r="A34" i="3" a="1"/>
  <c r="A34" i="3" s="1"/>
  <c r="A3" i="3" a="1"/>
  <c r="A3" i="3" s="1"/>
  <c r="A34" i="1"/>
  <c r="A33" i="1"/>
  <c r="E13" i="6"/>
  <c r="E12" i="6"/>
  <c r="E11" i="6"/>
  <c r="E10" i="6"/>
  <c r="E9" i="6"/>
  <c r="E8" i="6"/>
  <c r="E7" i="6"/>
  <c r="E6" i="6"/>
  <c r="E5" i="6"/>
  <c r="E4" i="6"/>
  <c r="M4" i="3" a="1"/>
  <c r="M12" i="3" a="1"/>
  <c r="M16" i="3" a="1"/>
  <c r="M20" i="3" a="1"/>
  <c r="M28" i="3" a="1"/>
  <c r="M32" i="3" a="1"/>
  <c r="M35" i="3" a="1"/>
  <c r="M9" i="3" a="1"/>
  <c r="M21" i="3" a="1"/>
  <c r="M33" i="3" a="1"/>
  <c r="M5" i="3" a="1"/>
  <c r="M13" i="3" a="1"/>
  <c r="M17" i="3" a="1"/>
  <c r="M25" i="3" a="1"/>
  <c r="M29" i="3" a="1"/>
  <c r="M10" i="3" a="1"/>
  <c r="M26" i="3" a="1"/>
  <c r="M23" i="3" a="1"/>
  <c r="M6" i="3" a="1"/>
  <c r="M14" i="3" a="1"/>
  <c r="M18" i="3" a="1"/>
  <c r="M22" i="3" a="1"/>
  <c r="M30" i="3" a="1"/>
  <c r="M34" i="3" a="1"/>
  <c r="M31" i="3" a="1"/>
  <c r="M7" i="3" a="1"/>
  <c r="M11" i="3" a="1"/>
  <c r="M15" i="3" a="1"/>
  <c r="M19" i="3" a="1"/>
  <c r="M8" i="3" a="1"/>
  <c r="M24" i="3" a="1"/>
  <c r="M27" i="3" a="1"/>
  <c r="M3" i="3" a="1"/>
  <c r="M27" i="3" l="1"/>
  <c r="M24" i="3"/>
  <c r="M8" i="3"/>
  <c r="M19" i="3"/>
  <c r="M15" i="3"/>
  <c r="M11" i="3"/>
  <c r="M7" i="3"/>
  <c r="M31" i="3"/>
  <c r="M34" i="3"/>
  <c r="M30" i="3"/>
  <c r="M22" i="3"/>
  <c r="M18" i="3"/>
  <c r="M14" i="3"/>
  <c r="M6" i="3"/>
  <c r="M23" i="3"/>
  <c r="M26" i="3"/>
  <c r="M10" i="3"/>
  <c r="M29" i="3"/>
  <c r="M25" i="3"/>
  <c r="M17" i="3"/>
  <c r="M13" i="3"/>
  <c r="M5" i="3"/>
  <c r="M33" i="3"/>
  <c r="M21" i="3"/>
  <c r="M9" i="3"/>
  <c r="M35" i="3"/>
  <c r="M32" i="3"/>
  <c r="M28" i="3"/>
  <c r="M20" i="3"/>
  <c r="M16" i="3"/>
  <c r="M12" i="3"/>
  <c r="M4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7B257387-3CBE-4700-8B43-DFB769A588D8}" name="MS Access Database_Query2" type="1" refreshedVersion="7" background="1">
    <dbPr connection="DSN=MS Access Database;DBQ=C:\길벗컴활1급\03 최신기출문제\02 24년상시02\요양보호.accdb;DefaultDir=C:\길벗컴활1급\03 최신기출문제\02 24년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`C:\길벗컴활1급\03 최신기출문제\02 24년상시02\요양보호.accdb`.요양보호관리대상 요양보호관리대상_x000d__x000a_WHERE (요양보호관리대상.시도='서울') OR (요양보호관리대상.시도='경기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<sst xmlns="http://schemas.openxmlformats.org/spreadsheetml/2006/main" count="729" uniqueCount="297">
  <si>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</si>
  <si>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</si>
  <si>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</si>
  <si>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</si>
  <si>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</si>
  <si>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</si>
  <si>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</si>
  <si>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</si>
  <si>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</si>
  <si>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</si>
  <si>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</si>
  <si>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</si>
  <si>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</si>
  <si>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</si>
  <si>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</si>
  <si>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</si>
  <si>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</si>
  <si>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</si>
  <si>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</si>
  <si>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</si>
  <si>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</si>
  <si>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</si>
  <si>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</si>
  <si>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</si>
  <si>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</si>
  <si>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</si>
  <si>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</si>
  <si>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</si>
  <si>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</si>
  <si>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</si>
  <si>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</si>
  <si>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</si>
  <si>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</si>
  <si>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</si>
  <si>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</si>
  <si>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</si>
  <si>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</si>
  <si>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</si>
  <si>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</si>
  <si>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</si>
  <si>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</si>
  <si>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</si>
  <si>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</si>
  <si>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</si>
  <si>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</si>
  <si>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</si>
  <si>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</si>
  <si>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</si>
  <si>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</si>
  <si>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</si>
  <si>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</si>
  <si>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</si>
  <si>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</si>
  <si>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</si>
  <si>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</si>
  <si>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</si>
  <si>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</si>
  <si>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</si>
  <si>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</si>
  <si>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</si>
  <si>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</si>
  <si>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</si>
  <si>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</si>
  <si>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</si>
  <si>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</si>
  <si>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</si>
  <si>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</si>
  <si>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</si>
  <si>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</si>
  <si>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</si>
  <si>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</si>
  <si>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</si>
  <si>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</si>
  <si>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</si>
  <si>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</si>
  <si>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</si>
  <si>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</si>
  <si>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</si>
  <si>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</si>
  <si>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</si>
  <si>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</si>
  <si>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</si>
  <si>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</si>
  <si>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</si>
  <si>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</si>
  <si>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</si>
  <si>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</si>
  <si>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</si>
  <si>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</si>
  <si>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</si>
  <si>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</si>
  <si>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</si>
  <si>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</si>
  <si>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</si>
  <si>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</si>
  <si>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</si>
  <si>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</si>
  <si>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</si>
  <si>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</si>
  <si>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</si>
  <si>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</si>
  <si>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</si>
  <si>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</si>
  <si>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</si>
  <si>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</si>
  <si>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</si>
  <si>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</si>
  <si>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</si>
  <si>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</si>
  <si>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</si>
  <si>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</si>
  <si>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</si>
  <si>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</si>
  <si>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</si>
  <si>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</si>
  <si>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</si>
  <si>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</si>
  <si>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</si>
  <si>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</si>
  <si>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</si>
  <si>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</si>
  <si>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</si>
  <si>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</si>
  <si>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</si>
  <si>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</si>
  <si>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</si>
  <si>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</si>
  <si>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</si>
  <si>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</si>
  <si>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</si>
  <si>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</si>
  <si>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</si>
  <si>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</si>
  <si>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</si>
  <si>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</si>
  <si>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</si>
  <si>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</si>
  <si>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</si>
  <si>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</si>
  <si>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</si>
  <si>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</si>
  <si>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</si>
  <si>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</si>
  <si>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</si>
  <si>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</si>
  <si>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</si>
  <si>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</si>
  <si>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</si>
  <si>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</si>
  <si>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</si>
  <si>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</si>
  <si>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</si>
  <si>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</si>
  <si>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</si>
  <si>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</si>
  <si>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</si>
  <si>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</si>
  <si>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</si>
  <si>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</si>
  <si>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</si>
  <si>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</si>
  <si>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</si>
  <si>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</si>
  <si>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</si>
  <si>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</si>
  <si>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</si>
  <si>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</si>
  <si>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</si>
  <si>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</si>
  <si>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</si>
  <si>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</si>
  <si>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</si>
  <si>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</si>
  <si>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</si>
  <si>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</si>
  <si>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</si>
  <si>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</si>
  <si>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</si>
  <si>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</si>
  <si>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</si>
  <si>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</si>
  <si>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</si>
  <si>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</si>
  <si>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</si>
  <si>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</si>
  <si>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</si>
  <si>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</si>
  <si>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</si>
  <si>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</si>
  <si>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</si>
  <si>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</si>
  <si>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</si>
  <si>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</si>
  <si>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</si>
  <si>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</si>
  <si>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</si>
  <si>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</si>
  <si>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</si>
  <si>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</si>
  <si>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</si>
  <si>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</si>
  <si>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</si>
  <si>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</si>
  <si>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</si>
  <si>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</si>
  <si>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</si>
  <si>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</si>
  <si>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</si>
  <si>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</si>
  <si>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</si>
  <si>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</si>
  <si>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</si>
  <si>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</si>
  <si>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</si>
  <si>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</si>
  <si>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</si>
  <si>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</si>
  <si>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</si>
  <si>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</si>
  <si>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</si>
  <si>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</si>
  <si>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</si>
  <si>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</si>
  <si>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</si>
  <si>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</si>
  <si>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</si>
  <si>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</si>
  <si>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</si>
  <si>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</si>
  <si>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</si>
  <si>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</si>
  <si>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</si>
  <si>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</si>
  <si>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</si>
  <si>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</si>
  <si>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</si>
  <si>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</si>
  <si>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</si>
  <si>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</si>
  <si>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</si>
  <si>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</si>
  <si>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</si>
  <si>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</si>
  <si>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</si>
  <si>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</si>
  <si>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</si>
  <si>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</si>
  <si>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</si>
  <si>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</si>
  <si>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</si>
  <si>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</si>
  <si>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</si>
  <si>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</si>
  <si>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</si>
  <si>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</si>
  <si>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</si>
  <si>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</si>
  <si>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</si>
  <si>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</si>
  <si>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</si>
  <si>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</si>
  <si>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</si>
  <si>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</si>
  <si>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</si>
  <si>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</si>
  <si>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</si>
  <si>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</si>
  <si>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</si>
  <si>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</si>
  <si>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</si>
  <si>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</si>
  <si>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</si>
  <si>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환자코드</t>
    <phoneticPr fontId="2" type="noConversion"/>
  </si>
  <si>
    <t>A*</t>
    <phoneticPr fontId="2" type="noConversion"/>
  </si>
  <si>
    <t>B*</t>
    <phoneticPr fontId="2" type="noConversion"/>
  </si>
  <si>
    <t>성명</t>
    <phoneticPr fontId="2" type="noConversion"/>
  </si>
  <si>
    <t>생년월일</t>
    <phoneticPr fontId="2" type="noConversion"/>
  </si>
  <si>
    <t>진료과목</t>
    <phoneticPr fontId="2" type="noConversion"/>
  </si>
  <si>
    <t>진료일</t>
    <phoneticPr fontId="2" type="noConversion"/>
  </si>
  <si>
    <t>(모두)</t>
  </si>
  <si>
    <t>총합계</t>
  </si>
  <si>
    <t>평균 : 일일투약량</t>
  </si>
  <si>
    <t>평균 : 일회투약량</t>
  </si>
  <si>
    <t>경기 최대</t>
  </si>
  <si>
    <t>경기 최소</t>
  </si>
  <si>
    <t>서울 최대</t>
  </si>
  <si>
    <t>서울 최소</t>
  </si>
  <si>
    <t>30-39</t>
  </si>
  <si>
    <t>40-49</t>
  </si>
  <si>
    <t>50-59</t>
  </si>
  <si>
    <t>60-69</t>
  </si>
  <si>
    <t>80-89</t>
  </si>
  <si>
    <t>90-100</t>
  </si>
  <si>
    <t>70-79</t>
  </si>
  <si>
    <t>용산</t>
  </si>
  <si>
    <t>30원</t>
  </si>
  <si>
    <t>3,000,000원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</si>
</sst>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 applyAlignment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9" fillId="0" borderId="0" xfId="0" applyFo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B6-44FC-84ED-E0616FE2F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solidFill>
                <a:schemeClr val="tx1">
                  <a:lumMod val="50000"/>
                  <a:lumOff val="50000"/>
                  <a:alpha val="98000"/>
                </a:schemeClr>
              </a:solidFill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2</xdr:row>
          <xdr:rowOff>9525</xdr:rowOff>
        </xdr:from>
        <xdr:to>
          <xdr:col>6</xdr:col>
          <xdr:colOff>819150</xdr:colOff>
          <xdr:row>3</xdr:row>
          <xdr:rowOff>190500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5</xdr:row>
          <xdr:rowOff>0</xdr:rowOff>
        </xdr:from>
        <xdr:to>
          <xdr:col>6</xdr:col>
          <xdr:colOff>828675</xdr:colOff>
          <xdr:row>6</xdr:row>
          <xdr:rowOff>180975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72.647198032406" backgroundQuery="1" createdVersion="7" refreshedVersion="7" minRefreshableVersion="3" recordCount="28" xr:uid="{4F21A797-CF96-40CE-9991-F6E5012E6B8A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Start="0"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3EFD90-1863-4F20-8B64-2F02CBEC569C}" name="피벗 테이블1" cacheId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2" baseItem="0" numFmtId="177"/>
    <dataField name="평균 : 일회투약량" fld="3" subtotal="average" baseField="2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workbookViewId="0">
      <selection activeCell="A3" sqref="A3:H30"/>
    </sheetView>
  </sheetViews>
  <sheetFormatPr defaultRowHeight="16.5"/>
  <cols>
    <col min="1" max="1" width="8.625" customWidth="1"/>
    <col min="2" max="2" width="7.875" customWidth="1"/>
    <col min="3" max="3" width="12.75" customWidth="1"/>
    <col min="4" max="4" width="9" bestFit="1" customWidth="1"/>
    <col min="5" max="5" width="10.875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30" t="s">
        <v>271</v>
      </c>
      <c r="B32" s="30" t="s">
        <v>272</v>
      </c>
    </row>
    <row r="33" spans="1:5">
      <c r="A33">
        <f>(YEAR(G3)=2023)*(RIGHT(E3,2)="외과")</f>
        <v>0</v>
      </c>
      <c r="B33" s="30" t="s">
        <v>273</v>
      </c>
    </row>
    <row r="34" spans="1:5">
      <c r="A34">
        <f>(YEAR(G3)=2023)*(RIGHT(E3,2)="외과")</f>
        <v>0</v>
      </c>
      <c r="B34" s="30" t="s">
        <v>274</v>
      </c>
    </row>
    <row r="37" spans="1:5">
      <c r="A37" t="s">
        <v>272</v>
      </c>
      <c r="B37" s="30" t="s">
        <v>275</v>
      </c>
      <c r="C37" t="s">
        <v>276</v>
      </c>
      <c r="D37" t="s">
        <v>277</v>
      </c>
      <c r="E37" t="s">
        <v>278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OR(AND(YEAR($C3)&gt;=2000,YEAR($C3)&lt;=2023),AND(HOUR($H3)&gt;=9,HOUR($H3)&lt;=12))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topLeftCell="A16" workbookViewId="0"/>
  </sheetViews>
  <sheetFormatPr defaultRowHeight="16.5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20" t="s">
        <v>84</v>
      </c>
      <c r="B2" s="20" t="s">
        <v>85</v>
      </c>
      <c r="C2" s="20" t="s">
        <v>86</v>
      </c>
      <c r="D2" s="20" t="s">
        <v>87</v>
      </c>
      <c r="E2" s="14" t="s">
        <v>88</v>
      </c>
      <c r="F2" s="20" t="s">
        <v>89</v>
      </c>
      <c r="G2" s="20" t="s">
        <v>90</v>
      </c>
      <c r="H2" s="20" t="s">
        <v>91</v>
      </c>
      <c r="I2" s="20" t="s">
        <v>92</v>
      </c>
      <c r="J2" s="20" t="s">
        <v>93</v>
      </c>
      <c r="K2" s="20" t="s">
        <v>94</v>
      </c>
      <c r="L2" s="20" t="s">
        <v>95</v>
      </c>
      <c r="M2" s="20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verticalDpi="0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topLeftCell="C1" workbookViewId="0">
      <selection activeCell="Q9" sqref="Q9"/>
    </sheetView>
  </sheetViews>
  <sheetFormatPr defaultRowHeight="16.5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875" bestFit="1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4" t="s">
        <v>16</v>
      </c>
      <c r="P2" s="36">
        <f>COUNTIFS(F3:F35,"&lt;="&amp;EOMONTH(MIN(F3:F35),0),C3:C35,"여성")</f>
        <v>4</v>
      </c>
    </row>
    <row r="3" spans="1:20">
      <c r="A3" s="14" t="str">
        <f t="array" ref="A3">B3&amp;"-"&amp;SUM(IF(($B$3:$B$35=B3)*(F3&gt;$F$3:$F$35),1))+1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IFERROR(INDEX($P$7:$T$9,MATCH(MID($G3,7,1),$O$7:$O$9,0),MATCH(MID($G3,8,2),$P$6:$T$6,0)),"기타")</f>
        <v>주세정제</v>
      </c>
      <c r="I3" s="22">
        <v>6</v>
      </c>
      <c r="J3" s="22">
        <v>18</v>
      </c>
      <c r="K3" s="22">
        <v>5</v>
      </c>
      <c r="L3" s="23">
        <v>150</v>
      </c>
      <c r="M3" s="17" cm="1">
        <f t="array" ref="M3">fn금액(E3,I3,J3,K3,L3)</f>
        <v>97200</v>
      </c>
      <c r="N3" s="21"/>
      <c r="O3" s="35"/>
      <c r="P3" s="36"/>
    </row>
    <row r="4" spans="1:20">
      <c r="A4" s="14" t="str">
        <f t="array" ref="A4">B4&amp;"-"&amp;SUM(IF(($B$3:$B$35=B4)*(F4&gt;$F$3:$F$35),1))+1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IFERROR(INDEX($P$7:$T$9,MATCH(MID($G4,7,1),$O$7:$O$9,0),MATCH(MID($G4,8,2),$P$6:$T$6,0)),"기타")</f>
        <v>외용경질캡슐제</v>
      </c>
      <c r="I4" s="22">
        <v>2</v>
      </c>
      <c r="J4" s="22">
        <v>2</v>
      </c>
      <c r="K4" s="22">
        <v>2</v>
      </c>
      <c r="L4" s="23">
        <v>170</v>
      </c>
      <c r="M4" s="17" cm="1">
        <f t="array" ref="M4">fn금액(E4,I4,J4,K4,L4)</f>
        <v>1632</v>
      </c>
      <c r="N4" s="21"/>
      <c r="P4" s="3"/>
    </row>
    <row r="5" spans="1:20">
      <c r="A5" s="14" t="str">
        <f t="array" ref="A5">B5&amp;"-"&amp;SUM(IF(($B$3:$B$35=B5)*(F5&gt;$F$3:$F$35),1))+1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2">
        <v>7</v>
      </c>
      <c r="J5" s="22">
        <v>7</v>
      </c>
      <c r="K5" s="22">
        <v>4</v>
      </c>
      <c r="L5" s="23">
        <v>170</v>
      </c>
      <c r="M5" s="17" cm="1">
        <f t="array" ref="M5">fn금액(E5,I5,J5,K5,L5)</f>
        <v>36652</v>
      </c>
      <c r="N5" s="21"/>
      <c r="O5" t="s">
        <v>23</v>
      </c>
    </row>
    <row r="6" spans="1:20">
      <c r="A6" s="14" t="str">
        <f t="array" ref="A6">B6&amp;"-"&amp;SUM(IF(($B$3:$B$35=B6)*(F6&gt;$F$3:$F$35),1))+1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2">
        <v>2</v>
      </c>
      <c r="J6" s="22">
        <v>6.0000000000000009</v>
      </c>
      <c r="K6" s="22">
        <v>5</v>
      </c>
      <c r="L6" s="23">
        <v>160</v>
      </c>
      <c r="M6" s="17" cm="1">
        <f t="array" ref="M6">fn금액(E6,I6,J6,K6,L6)</f>
        <v>10560.000000000004</v>
      </c>
      <c r="N6" s="21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>
        <f t="array" ref="A7">B7&amp;"-"&amp;SUM(IF(($B$3:$B$35=B7)*(F7&gt;$F$3:$F$35),1))+1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2">
        <v>3</v>
      </c>
      <c r="J7" s="22">
        <v>3</v>
      </c>
      <c r="K7" s="22">
        <v>1</v>
      </c>
      <c r="L7" s="23">
        <v>210</v>
      </c>
      <c r="M7" s="17" cm="1">
        <f t="array" ref="M7">fn금액(E7,I7,J7,K7,L7)</f>
        <v>2457</v>
      </c>
      <c r="N7" s="21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>
        <f t="array" ref="A8">B8&amp;"-"&amp;SUM(IF(($B$3:$B$35=B8)*(F8&gt;$F$3:$F$35),1))+1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2">
        <v>2</v>
      </c>
      <c r="J8" s="22">
        <v>6.0000000000000009</v>
      </c>
      <c r="K8" s="22">
        <v>3</v>
      </c>
      <c r="L8" s="23">
        <v>190</v>
      </c>
      <c r="M8" s="17" cm="1">
        <f t="array" ref="M8">fn금액(E8,I8,J8,K8,L8)</f>
        <v>7524.0000000000018</v>
      </c>
      <c r="N8" s="21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>
        <f t="array" ref="A9">B9&amp;"-"&amp;SUM(IF(($B$3:$B$35=B9)*(F9&gt;$F$3:$F$35),1))+1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2">
        <v>9</v>
      </c>
      <c r="J9" s="22">
        <v>18</v>
      </c>
      <c r="K9" s="22">
        <v>5</v>
      </c>
      <c r="L9" s="23">
        <v>160</v>
      </c>
      <c r="M9" s="17" cm="1">
        <f t="array" ref="M9">fn금액(E9,I9,J9,K9,L9)</f>
        <v>155520</v>
      </c>
      <c r="N9" s="21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>
        <f t="array" ref="A10">B10&amp;"-"&amp;SUM(IF(($B$3:$B$35=B10)*(F10&gt;$F$3:$F$35),1))+1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2">
        <v>7</v>
      </c>
      <c r="J10" s="22">
        <v>7</v>
      </c>
      <c r="K10" s="22">
        <v>2</v>
      </c>
      <c r="L10" s="23">
        <v>140</v>
      </c>
      <c r="M10" s="17" cm="1">
        <f t="array" ref="M10">fn금액(E10,I10,J10,K10,L10)</f>
        <v>16464</v>
      </c>
      <c r="N10" s="21"/>
      <c r="O10" s="4"/>
      <c r="P10" s="4"/>
      <c r="Q10" s="4"/>
      <c r="R10" s="4"/>
      <c r="S10" s="4"/>
      <c r="T10" s="4"/>
    </row>
    <row r="11" spans="1:20">
      <c r="A11" s="14" t="str">
        <f t="array" ref="A11">B11&amp;"-"&amp;SUM(IF(($B$3:$B$35=B11)*(F11&gt;$F$3:$F$35),1))+1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2">
        <v>3</v>
      </c>
      <c r="J11" s="22">
        <v>6</v>
      </c>
      <c r="K11" s="22">
        <v>3</v>
      </c>
      <c r="L11" s="23">
        <v>60</v>
      </c>
      <c r="M11" s="17" cm="1">
        <f t="array" ref="M11">fn금액(E11,I11,J11,K11,L11)</f>
        <v>3888</v>
      </c>
      <c r="N11" s="21"/>
      <c r="O11" s="4"/>
      <c r="P11" s="4"/>
      <c r="Q11" s="4"/>
      <c r="R11" s="4"/>
      <c r="S11" s="4"/>
      <c r="T11" s="4"/>
    </row>
    <row r="12" spans="1:20">
      <c r="A12" s="14" t="str">
        <f t="array" ref="A12">B12&amp;"-"&amp;SUM(IF(($B$3:$B$35=B12)*(F12&gt;$F$3:$F$35),1))+1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2">
        <v>5</v>
      </c>
      <c r="J12" s="22">
        <v>10</v>
      </c>
      <c r="K12" s="22">
        <v>2</v>
      </c>
      <c r="L12" s="23">
        <v>120</v>
      </c>
      <c r="M12" s="17" cm="1">
        <f t="array" ref="M12">fn금액(E12,I12,J12,K12,L12)</f>
        <v>13200.000000000002</v>
      </c>
      <c r="N12" s="21"/>
      <c r="O12" t="s">
        <v>57</v>
      </c>
      <c r="Q12" s="4"/>
      <c r="R12" s="4"/>
      <c r="S12" s="4"/>
      <c r="T12" s="4"/>
    </row>
    <row r="13" spans="1:20">
      <c r="A13" s="14" t="str">
        <f t="array" ref="A13">B13&amp;"-"&amp;SUM(IF(($B$3:$B$35=B13)*(F13&gt;$F$3:$F$35),1))+1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2">
        <v>7</v>
      </c>
      <c r="J13" s="22">
        <v>20.999999999999996</v>
      </c>
      <c r="K13" s="22">
        <v>4</v>
      </c>
      <c r="L13" s="23">
        <v>150</v>
      </c>
      <c r="M13" s="17" cm="1">
        <f t="array" ref="M13">fn금액(E13,I13,J13,K13,L13)</f>
        <v>105839.99999999999</v>
      </c>
      <c r="N13" s="21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>
        <f t="array" ref="A14">B14&amp;"-"&amp;SUM(IF(($B$3:$B$35=B14)*(F14&gt;$F$3:$F$35),1))+1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2">
        <v>9</v>
      </c>
      <c r="J14" s="22">
        <v>9</v>
      </c>
      <c r="K14" s="22">
        <v>5</v>
      </c>
      <c r="L14" s="23">
        <v>120</v>
      </c>
      <c r="M14" s="17" cm="1">
        <f t="array" ref="M14">fn금액(E14,I14,J14,K14,L14)</f>
        <v>58320</v>
      </c>
      <c r="N14" s="21"/>
      <c r="O14" s="1">
        <v>30</v>
      </c>
      <c r="P14" s="2" t="str">
        <f t="array" ref="P14">REPT("■",AVERAGE(IF((ROUNDDOWN($D$3:$D$35,-1)=O14),$K$3:$K$35)))</f>
        <v>■■</v>
      </c>
      <c r="Q14" s="4"/>
      <c r="R14" s="4"/>
      <c r="S14" s="4"/>
      <c r="T14" s="4"/>
    </row>
    <row r="15" spans="1:20">
      <c r="A15" s="14" t="str">
        <f t="array" ref="A15">B15&amp;"-"&amp;SUM(IF(($B$3:$B$35=B15)*(F15&gt;$F$3:$F$35),1))+1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2">
        <v>2</v>
      </c>
      <c r="J15" s="22">
        <v>6.0000000000000009</v>
      </c>
      <c r="K15" s="22">
        <v>1</v>
      </c>
      <c r="L15" s="23">
        <v>130</v>
      </c>
      <c r="M15" s="17" cm="1">
        <f t="array" ref="M15">fn금액(E15,I15,J15,K15,L15)</f>
        <v>2028.0000000000005</v>
      </c>
      <c r="N15" s="21"/>
      <c r="O15" s="1">
        <v>40</v>
      </c>
      <c r="P15" s="2" t="str">
        <f t="array" ref="P15">REPT("■",AVERAGE(IF((ROUNDDOWN($D$3:$D$35,-1)=O15),$K$3:$K$35)))</f>
        <v>■■</v>
      </c>
      <c r="Q15" s="4"/>
      <c r="R15" s="4"/>
      <c r="S15" s="4"/>
      <c r="T15" s="4"/>
    </row>
    <row r="16" spans="1:20">
      <c r="A16" s="14" t="str">
        <f t="array" ref="A16">B16&amp;"-"&amp;SUM(IF(($B$3:$B$35=B16)*(F16&gt;$F$3:$F$35),1))+1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2">
        <v>2</v>
      </c>
      <c r="J16" s="22">
        <v>2</v>
      </c>
      <c r="K16" s="22">
        <v>3</v>
      </c>
      <c r="L16" s="23">
        <v>80</v>
      </c>
      <c r="M16" s="17" cm="1">
        <f t="array" ref="M16">fn금액(E16,I16,J16,K16,L16)</f>
        <v>1056</v>
      </c>
      <c r="N16" s="21"/>
      <c r="O16" s="1">
        <v>50</v>
      </c>
      <c r="P16" s="2" t="str">
        <f t="array" ref="P16">REPT("■",AVERAGE(IF((ROUNDDOWN($D$3:$D$35,-1)=O16),$K$3:$K$35)))</f>
        <v>■■</v>
      </c>
      <c r="Q16" s="4"/>
      <c r="R16" s="4"/>
      <c r="S16" s="4"/>
      <c r="T16" s="4"/>
    </row>
    <row r="17" spans="1:20">
      <c r="A17" s="14" t="str">
        <f t="array" ref="A17">B17&amp;"-"&amp;SUM(IF(($B$3:$B$35=B17)*(F17&gt;$F$3:$F$35),1))+1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2">
        <v>3</v>
      </c>
      <c r="J17" s="22">
        <v>6</v>
      </c>
      <c r="K17" s="22">
        <v>2</v>
      </c>
      <c r="L17" s="23">
        <v>80</v>
      </c>
      <c r="M17" s="17" cm="1">
        <f t="array" ref="M17">fn금액(E17,I17,J17,K17,L17)</f>
        <v>3168.0000000000005</v>
      </c>
      <c r="N17" s="21"/>
      <c r="O17" s="1">
        <v>60</v>
      </c>
      <c r="P17" s="2" t="str">
        <f t="array" ref="P17">REPT("■",AVERAGE(IF((ROUNDDOWN($D$3:$D$35,-1)=O17),$K$3:$K$35)))</f>
        <v>■■■</v>
      </c>
      <c r="Q17" s="4"/>
      <c r="R17" s="4"/>
      <c r="S17" s="4"/>
      <c r="T17" s="4"/>
    </row>
    <row r="18" spans="1:20">
      <c r="A18" s="14" t="str">
        <f t="array" ref="A18">B18&amp;"-"&amp;SUM(IF(($B$3:$B$35=B18)*(F18&gt;$F$3:$F$35),1))+1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2">
        <v>2</v>
      </c>
      <c r="J18" s="22">
        <v>2</v>
      </c>
      <c r="K18" s="22">
        <v>3</v>
      </c>
      <c r="L18" s="23">
        <v>150</v>
      </c>
      <c r="M18" s="17" cm="1">
        <f t="array" ref="M18">fn금액(E18,I18,J18,K18,L18)</f>
        <v>2340</v>
      </c>
      <c r="N18" s="21"/>
      <c r="O18" s="1">
        <v>70</v>
      </c>
      <c r="P18" s="2" t="str">
        <f t="array" ref="P18">REPT("■",AVERAGE(IF((ROUNDDOWN($D$3:$D$35,-1)=O18),$K$3:$K$35)))</f>
        <v>■■■</v>
      </c>
      <c r="Q18" s="4"/>
      <c r="R18" s="4"/>
      <c r="S18" s="4"/>
      <c r="T18" s="4"/>
    </row>
    <row r="19" spans="1:20">
      <c r="A19" s="14" t="str">
        <f t="array" ref="A19">B19&amp;"-"&amp;SUM(IF(($B$3:$B$35=B19)*(F19&gt;$F$3:$F$35),1))+1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2">
        <v>8</v>
      </c>
      <c r="J19" s="22">
        <v>8</v>
      </c>
      <c r="K19" s="22">
        <v>2</v>
      </c>
      <c r="L19" s="23">
        <v>80</v>
      </c>
      <c r="M19" s="17" cm="1">
        <f t="array" ref="M19">fn금액(E19,I19,J19,K19,L19)</f>
        <v>13312</v>
      </c>
      <c r="N19" s="21"/>
      <c r="O19" s="1">
        <v>80</v>
      </c>
      <c r="P19" s="2" t="str">
        <f t="array" ref="P19">REPT("■",AVERAGE(IF((ROUNDDOWN($D$3:$D$35,-1)=O19),$K$3:$K$35)))</f>
        <v>■■</v>
      </c>
      <c r="Q19" s="4"/>
      <c r="R19" s="4"/>
      <c r="S19" s="4"/>
      <c r="T19" s="4"/>
    </row>
    <row r="20" spans="1:20">
      <c r="A20" s="14" t="str">
        <f t="array" ref="A20">B20&amp;"-"&amp;SUM(IF(($B$3:$B$35=B20)*(F20&gt;$F$3:$F$35),1))+1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2">
        <v>3</v>
      </c>
      <c r="J20" s="22">
        <v>3</v>
      </c>
      <c r="K20" s="22">
        <v>3</v>
      </c>
      <c r="L20" s="23">
        <v>100</v>
      </c>
      <c r="M20" s="17" cm="1">
        <f t="array" ref="M20">fn금액(E20,I20,J20,K20,L20)</f>
        <v>2970.0000000000005</v>
      </c>
      <c r="N20" s="21"/>
      <c r="O20" s="1">
        <v>90</v>
      </c>
      <c r="P20" s="2" t="str">
        <f t="array" ref="P20">REPT("■",AVERAGE(IF((ROUNDDOWN($D$3:$D$35,-1)=O20),$K$3:$K$35)))</f>
        <v>■■■</v>
      </c>
      <c r="Q20" s="4"/>
      <c r="R20" s="4"/>
      <c r="S20" s="4"/>
      <c r="T20" s="4"/>
    </row>
    <row r="21" spans="1:20">
      <c r="A21" s="14" t="str">
        <f t="array" ref="A21">B21&amp;"-"&amp;SUM(IF(($B$3:$B$35=B21)*(F21&gt;$F$3:$F$35),1))+1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2">
        <v>3</v>
      </c>
      <c r="J21" s="22">
        <v>3</v>
      </c>
      <c r="K21" s="22">
        <v>5</v>
      </c>
      <c r="L21" s="23">
        <v>140</v>
      </c>
      <c r="M21" s="17" cm="1">
        <f t="array" ref="M21">fn금액(E21,I21,J21,K21,L21)</f>
        <v>6930.0000000000009</v>
      </c>
      <c r="N21" s="21"/>
    </row>
    <row r="22" spans="1:20">
      <c r="A22" s="14" t="str">
        <f t="array" ref="A22">B22&amp;"-"&amp;SUM(IF(($B$3:$B$35=B22)*(F22&gt;$F$3:$F$35),1))+1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2">
        <v>9</v>
      </c>
      <c r="J22" s="22">
        <v>18</v>
      </c>
      <c r="K22" s="22">
        <v>5</v>
      </c>
      <c r="L22" s="23">
        <v>160</v>
      </c>
      <c r="M22" s="17" cm="1">
        <f t="array" ref="M22">fn금액(E22,I22,J22,K22,L22)</f>
        <v>142560</v>
      </c>
      <c r="N22" s="21"/>
    </row>
    <row r="23" spans="1:20">
      <c r="A23" s="14" t="str">
        <f t="array" ref="A23">B23&amp;"-"&amp;SUM(IF(($B$3:$B$35=B23)*(F23&gt;$F$3:$F$35),1))+1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2">
        <v>4</v>
      </c>
      <c r="J23" s="22">
        <v>12.000000000000002</v>
      </c>
      <c r="K23" s="22">
        <v>4</v>
      </c>
      <c r="L23" s="23">
        <v>120</v>
      </c>
      <c r="M23" s="17" cm="1">
        <f t="array" ref="M23">fn금액(E23,I23,J23,K23,L23)</f>
        <v>27648.000000000004</v>
      </c>
      <c r="N23" s="21"/>
    </row>
    <row r="24" spans="1:20">
      <c r="A24" s="14" t="str">
        <f t="array" ref="A24">B24&amp;"-"&amp;SUM(IF(($B$3:$B$35=B24)*(F24&gt;$F$3:$F$35),1))+1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2">
        <v>7</v>
      </c>
      <c r="J24" s="22">
        <v>20.999999999999996</v>
      </c>
      <c r="K24" s="22">
        <v>2</v>
      </c>
      <c r="L24" s="23">
        <v>160</v>
      </c>
      <c r="M24" s="17" cm="1">
        <f t="array" ref="M24">fn금액(E24,I24,J24,K24,L24)</f>
        <v>51743.999999999993</v>
      </c>
      <c r="N24" s="21"/>
    </row>
    <row r="25" spans="1:20">
      <c r="A25" s="14" t="str">
        <f t="array" ref="A25">B25&amp;"-"&amp;SUM(IF(($B$3:$B$35=B25)*(F25&gt;$F$3:$F$35),1))+1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2">
        <v>8</v>
      </c>
      <c r="J25" s="22">
        <v>16</v>
      </c>
      <c r="K25" s="22">
        <v>1</v>
      </c>
      <c r="L25" s="23">
        <v>170</v>
      </c>
      <c r="M25" s="17" cm="1">
        <f t="array" ref="M25">fn금액(E25,I25,J25,K25,L25)</f>
        <v>23936.000000000004</v>
      </c>
      <c r="N25" s="21"/>
    </row>
    <row r="26" spans="1:20">
      <c r="A26" s="14" t="str">
        <f t="array" ref="A26">B26&amp;"-"&amp;SUM(IF(($B$3:$B$35=B26)*(F26&gt;$F$3:$F$35),1))+1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2">
        <v>5</v>
      </c>
      <c r="J26" s="22">
        <v>15</v>
      </c>
      <c r="K26" s="22">
        <v>1</v>
      </c>
      <c r="L26" s="23">
        <v>140</v>
      </c>
      <c r="M26" s="17" cm="1">
        <f t="array" ref="M26">fn금액(E26,I26,J26,K26,L26)</f>
        <v>12600</v>
      </c>
      <c r="N26" s="21"/>
    </row>
    <row r="27" spans="1:20">
      <c r="A27" s="14" t="str">
        <f t="array" ref="A27">B27&amp;"-"&amp;SUM(IF(($B$3:$B$35=B27)*(F27&gt;$F$3:$F$35),1))+1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2">
        <v>2</v>
      </c>
      <c r="J27" s="22">
        <v>2</v>
      </c>
      <c r="K27" s="22">
        <v>4</v>
      </c>
      <c r="L27" s="23">
        <v>130</v>
      </c>
      <c r="M27" s="17" cm="1">
        <f t="array" ref="M27">fn금액(E27,I27,J27,K27,L27)</f>
        <v>2288</v>
      </c>
      <c r="N27" s="21"/>
    </row>
    <row r="28" spans="1:20">
      <c r="A28" s="14" t="str">
        <f t="array" ref="A28">B28&amp;"-"&amp;SUM(IF(($B$3:$B$35=B28)*(F28&gt;$F$3:$F$35),1))+1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2">
        <v>3</v>
      </c>
      <c r="J28" s="22">
        <v>3</v>
      </c>
      <c r="K28" s="22">
        <v>1</v>
      </c>
      <c r="L28" s="23">
        <v>130</v>
      </c>
      <c r="M28" s="17" cm="1">
        <f t="array" ref="M28">fn금액(E28,I28,J28,K28,L28)</f>
        <v>1521</v>
      </c>
      <c r="N28" s="21"/>
      <c r="O28" s="4"/>
      <c r="P28" s="4"/>
      <c r="Q28" s="4"/>
      <c r="R28" s="4"/>
      <c r="S28" s="4"/>
      <c r="T28" s="4"/>
    </row>
    <row r="29" spans="1:20">
      <c r="A29" s="14" t="str">
        <f t="array" ref="A29">B29&amp;"-"&amp;SUM(IF(($B$3:$B$35=B29)*(F29&gt;$F$3:$F$35),1))+1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2">
        <v>8</v>
      </c>
      <c r="J29" s="22">
        <v>16</v>
      </c>
      <c r="K29" s="22">
        <v>2</v>
      </c>
      <c r="L29" s="23">
        <v>140</v>
      </c>
      <c r="M29" s="17" cm="1">
        <f t="array" ref="M29">fn금액(E29,I29,J29,K29,L29)</f>
        <v>43008</v>
      </c>
      <c r="N29" s="21"/>
      <c r="O29" s="4"/>
      <c r="P29" s="4"/>
      <c r="Q29" s="4"/>
      <c r="R29" s="4"/>
      <c r="S29" s="4"/>
      <c r="T29" s="4"/>
    </row>
    <row r="30" spans="1:20">
      <c r="A30" s="14" t="str">
        <f t="array" ref="A30">B30&amp;"-"&amp;SUM(IF(($B$3:$B$35=B30)*(F30&gt;$F$3:$F$35),1))+1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2">
        <v>3</v>
      </c>
      <c r="J30" s="22">
        <v>6</v>
      </c>
      <c r="K30" s="22">
        <v>4</v>
      </c>
      <c r="L30" s="23">
        <v>110</v>
      </c>
      <c r="M30" s="17" cm="1">
        <f t="array" ref="M30">fn금액(E30,I30,J30,K30,L30)</f>
        <v>8712</v>
      </c>
      <c r="N30" s="21"/>
      <c r="O30" s="4"/>
      <c r="P30" s="4"/>
      <c r="Q30" s="4"/>
      <c r="R30" s="4"/>
      <c r="S30" s="4"/>
      <c r="T30" s="4"/>
    </row>
    <row r="31" spans="1:20">
      <c r="A31" s="14" t="str">
        <f t="array" ref="A31">B31&amp;"-"&amp;SUM(IF(($B$3:$B$35=B31)*(F31&gt;$F$3:$F$35),1))+1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2">
        <v>2</v>
      </c>
      <c r="J31" s="22">
        <v>4</v>
      </c>
      <c r="K31" s="22">
        <v>2</v>
      </c>
      <c r="L31" s="23">
        <v>150</v>
      </c>
      <c r="M31" s="17" cm="1">
        <f t="array" ref="M31">fn금액(E31,I31,J31,K31,L31)</f>
        <v>2640</v>
      </c>
      <c r="N31" s="21"/>
      <c r="O31" s="4"/>
      <c r="P31" s="4"/>
      <c r="Q31" s="4"/>
      <c r="R31" s="4"/>
      <c r="S31" s="4"/>
      <c r="T31" s="4"/>
    </row>
    <row r="32" spans="1:20">
      <c r="A32" s="14" t="str">
        <f t="array" ref="A32">B32&amp;"-"&amp;SUM(IF(($B$3:$B$35=B32)*(F32&gt;$F$3:$F$35),1))+1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2">
        <v>2</v>
      </c>
      <c r="J32" s="22">
        <v>4</v>
      </c>
      <c r="K32" s="22">
        <v>3</v>
      </c>
      <c r="L32" s="23">
        <v>160</v>
      </c>
      <c r="M32" s="17" cm="1">
        <f t="array" ref="M32">fn금액(E32,I32,J32,K32,L32)</f>
        <v>4608</v>
      </c>
      <c r="N32" s="21"/>
      <c r="O32" s="4"/>
      <c r="P32" s="4"/>
      <c r="Q32" s="4"/>
      <c r="R32" s="4"/>
      <c r="S32" s="4"/>
      <c r="T32" s="4"/>
    </row>
    <row r="33" spans="1:20">
      <c r="A33" s="14" t="str">
        <f t="array" ref="A33">B33&amp;"-"&amp;SUM(IF(($B$3:$B$35=B33)*(F33&gt;$F$3:$F$35),1))+1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2">
        <v>7</v>
      </c>
      <c r="J33" s="22">
        <v>14</v>
      </c>
      <c r="K33" s="22">
        <v>5</v>
      </c>
      <c r="L33" s="23">
        <v>150</v>
      </c>
      <c r="M33" s="17" cm="1">
        <f t="array" ref="M33">fn금액(E33,I33,J33,K33,L33)</f>
        <v>80850</v>
      </c>
      <c r="N33" s="21"/>
      <c r="O33" s="4"/>
      <c r="P33" s="4"/>
      <c r="Q33" s="4"/>
      <c r="R33" s="4"/>
      <c r="S33" s="4"/>
      <c r="T33" s="4"/>
    </row>
    <row r="34" spans="1:20">
      <c r="A34" s="14" t="str">
        <f t="array" ref="A34">B34&amp;"-"&amp;SUM(IF(($B$3:$B$35=B34)*(F34&gt;$F$3:$F$35),1))+1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2">
        <v>3</v>
      </c>
      <c r="J34" s="22">
        <v>9</v>
      </c>
      <c r="K34" s="22">
        <v>2</v>
      </c>
      <c r="L34" s="23">
        <v>100</v>
      </c>
      <c r="M34" s="17" cm="1">
        <f t="array" ref="M34">fn금액(E34,I34,J34,K34,L34)</f>
        <v>5940.0000000000009</v>
      </c>
      <c r="N34" s="21"/>
      <c r="O34" s="4"/>
      <c r="P34" s="4"/>
      <c r="Q34" s="4"/>
      <c r="R34" s="4"/>
      <c r="S34" s="4"/>
      <c r="T34" s="4"/>
    </row>
    <row r="35" spans="1:20">
      <c r="A35" s="14" t="str">
        <f t="array" ref="A35">B35&amp;"-"&amp;SUM(IF(($B$3:$B$35=B35)*(F35&gt;$F$3:$F$35),1))+1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2">
        <v>8</v>
      </c>
      <c r="J35" s="22">
        <v>24.000000000000004</v>
      </c>
      <c r="K35" s="22">
        <v>3</v>
      </c>
      <c r="L35" s="23">
        <v>100</v>
      </c>
      <c r="M35" s="17" cm="1">
        <f t="array" ref="M35">fn금액(E35,I35,J35,K35,L35)</f>
        <v>63360.000000000022</v>
      </c>
      <c r="N35" s="21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H27" sqref="H27"/>
    </sheetView>
  </sheetViews>
  <sheetFormatPr defaultRowHeight="16.5"/>
  <cols>
    <col min="1" max="1" width="11.875" bestFit="1" customWidth="1"/>
    <col min="2" max="2" width="13.25" bestFit="1" customWidth="1"/>
    <col min="3" max="4" width="17.375" bestFit="1" customWidth="1"/>
  </cols>
  <sheetData>
    <row r="2" spans="1:4">
      <c r="A2" s="31" t="s">
        <v>86</v>
      </c>
      <c r="B2" t="s">
        <v>279</v>
      </c>
    </row>
    <row r="4" spans="1:4">
      <c r="A4" s="31" t="s">
        <v>88</v>
      </c>
      <c r="B4" s="31" t="s">
        <v>87</v>
      </c>
      <c r="C4" t="s">
        <v>281</v>
      </c>
      <c r="D4" t="s">
        <v>282</v>
      </c>
    </row>
    <row r="5" spans="1:4">
      <c r="A5" t="s">
        <v>46</v>
      </c>
      <c r="C5" s="32"/>
      <c r="D5" s="32"/>
    </row>
    <row r="6" spans="1:4">
      <c r="B6" t="s">
        <v>287</v>
      </c>
      <c r="C6" s="32">
        <v>1.3333333333333333</v>
      </c>
      <c r="D6" s="32">
        <v>0.46666666666666662</v>
      </c>
    </row>
    <row r="7" spans="1:4">
      <c r="B7" t="s">
        <v>288</v>
      </c>
      <c r="C7" s="32">
        <v>1.7999999999999998</v>
      </c>
      <c r="D7" s="32">
        <v>0.6</v>
      </c>
    </row>
    <row r="8" spans="1:4">
      <c r="B8" t="s">
        <v>289</v>
      </c>
      <c r="C8" s="32">
        <v>0.2</v>
      </c>
      <c r="D8" s="32">
        <v>0.2</v>
      </c>
    </row>
    <row r="9" spans="1:4">
      <c r="B9" t="s">
        <v>290</v>
      </c>
      <c r="C9" s="32">
        <v>0.95</v>
      </c>
      <c r="D9" s="32">
        <v>0.67499999999999993</v>
      </c>
    </row>
    <row r="10" spans="1:4">
      <c r="B10" t="s">
        <v>291</v>
      </c>
      <c r="C10" s="32">
        <v>1.8</v>
      </c>
      <c r="D10" s="32">
        <v>0.9</v>
      </c>
    </row>
    <row r="11" spans="1:4">
      <c r="B11" t="s">
        <v>292</v>
      </c>
      <c r="C11" s="32">
        <v>1.2000000000000002</v>
      </c>
      <c r="D11" s="32">
        <v>0.4</v>
      </c>
    </row>
    <row r="12" spans="1:4">
      <c r="A12" t="s">
        <v>283</v>
      </c>
      <c r="C12" s="32">
        <v>2.0999999999999996</v>
      </c>
      <c r="D12" s="32">
        <v>0.9</v>
      </c>
    </row>
    <row r="13" spans="1:4">
      <c r="A13" t="s">
        <v>284</v>
      </c>
      <c r="C13" s="32">
        <v>0.2</v>
      </c>
      <c r="D13" s="32">
        <v>0.2</v>
      </c>
    </row>
    <row r="14" spans="1:4">
      <c r="A14" t="s">
        <v>2</v>
      </c>
      <c r="C14" s="32"/>
      <c r="D14" s="32"/>
    </row>
    <row r="15" spans="1:4">
      <c r="B15" t="s">
        <v>288</v>
      </c>
      <c r="C15" s="32">
        <v>1</v>
      </c>
      <c r="D15" s="32">
        <v>0.5</v>
      </c>
    </row>
    <row r="16" spans="1:4">
      <c r="B16" t="s">
        <v>289</v>
      </c>
      <c r="C16" s="32">
        <v>0.375</v>
      </c>
      <c r="D16" s="32">
        <v>0.25</v>
      </c>
    </row>
    <row r="17" spans="1:4">
      <c r="B17" t="s">
        <v>290</v>
      </c>
      <c r="C17" s="32">
        <v>1.0499999999999998</v>
      </c>
      <c r="D17" s="32">
        <v>0.7</v>
      </c>
    </row>
    <row r="18" spans="1:4">
      <c r="B18" t="s">
        <v>293</v>
      </c>
      <c r="C18" s="32">
        <v>0.57500000000000007</v>
      </c>
      <c r="D18" s="32">
        <v>0.25</v>
      </c>
    </row>
    <row r="19" spans="1:4">
      <c r="B19" t="s">
        <v>291</v>
      </c>
      <c r="C19" s="32">
        <v>1.4</v>
      </c>
      <c r="D19" s="32">
        <v>0.55999999999999994</v>
      </c>
    </row>
    <row r="20" spans="1:4">
      <c r="B20" t="s">
        <v>292</v>
      </c>
      <c r="C20" s="32">
        <v>1.8</v>
      </c>
      <c r="D20" s="32">
        <v>0.9</v>
      </c>
    </row>
    <row r="21" spans="1:4">
      <c r="A21" t="s">
        <v>285</v>
      </c>
      <c r="C21" s="32">
        <v>2.4000000000000004</v>
      </c>
      <c r="D21" s="32">
        <v>0.9</v>
      </c>
    </row>
    <row r="22" spans="1:4">
      <c r="A22" t="s">
        <v>286</v>
      </c>
      <c r="C22" s="32">
        <v>0.2</v>
      </c>
      <c r="D22" s="32">
        <v>0.2</v>
      </c>
    </row>
    <row r="23" spans="1:4">
      <c r="A23" t="s">
        <v>280</v>
      </c>
      <c r="C23" s="32">
        <v>1.017857142857143</v>
      </c>
      <c r="D23" s="32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tabSelected="1" workbookViewId="0">
      <selection activeCell="D43" sqref="D43"/>
    </sheetView>
  </sheetViews>
  <sheetFormatPr defaultRowHeight="16.5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2">
    <dataValidation type="custom" allowBlank="1" showInputMessage="1" showErrorMessage="1" errorTitle="입력오류" error="다시 입력하세요!" promptTitle="입력제한" prompt="빈칸 입력 금지" sqref="B29:B30" xr:uid="{07CA5B19-D9CB-4B9F-B5CB-71A3D569CFB5}">
      <formula1>ISERROR(FIND(" ",B29))</formula1>
    </dataValidation>
    <dataValidation type="custom" allowBlank="1" showInputMessage="1" showErrorMessage="1" errorTitle="입력 오류" error="다시 입력하세요!" promptTitle="입력제한" prompt="빈칸 입력 금지" sqref="B3:B28" xr:uid="{0B9A41AE-32BD-4AAE-BCAA-2C068AD167F1}">
      <formula1>ISERROR(FIND(" 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H22" sqref="H22"/>
    </sheetView>
  </sheetViews>
  <sheetFormatPr defaultRowHeight="16.5"/>
  <cols>
    <col min="1" max="1" width="6.875" customWidth="1"/>
    <col min="2" max="2" width="8.125" customWidth="1"/>
    <col min="3" max="4" width="11.125" customWidth="1"/>
    <col min="5" max="5" width="11.875" customWidth="1"/>
    <col min="6" max="6" width="2.375" customWidth="1"/>
    <col min="7" max="7" width="11.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4">
        <v>12000000</v>
      </c>
      <c r="D4" s="24">
        <v>15500000</v>
      </c>
      <c r="E4" s="28">
        <f t="shared" ref="E4:E13" si="0">D4/C4</f>
        <v>1.2916666666666667</v>
      </c>
    </row>
    <row r="5" spans="1:11">
      <c r="A5" s="1" t="s">
        <v>46</v>
      </c>
      <c r="B5" s="1" t="s">
        <v>239</v>
      </c>
      <c r="C5" s="24">
        <v>15000000</v>
      </c>
      <c r="D5" s="24">
        <v>5240000</v>
      </c>
      <c r="E5" s="28">
        <f t="shared" si="0"/>
        <v>0.34933333333333333</v>
      </c>
    </row>
    <row r="6" spans="1:11">
      <c r="A6" s="1" t="s">
        <v>240</v>
      </c>
      <c r="B6" s="1" t="s">
        <v>241</v>
      </c>
      <c r="C6" s="24">
        <v>10000000</v>
      </c>
      <c r="D6" s="24">
        <v>8800000</v>
      </c>
      <c r="E6" s="28">
        <f t="shared" si="0"/>
        <v>0.88</v>
      </c>
    </row>
    <row r="7" spans="1:11">
      <c r="A7" s="1" t="s">
        <v>242</v>
      </c>
      <c r="B7" s="1" t="s">
        <v>243</v>
      </c>
      <c r="C7" s="24">
        <v>12000000</v>
      </c>
      <c r="D7" s="24">
        <v>14420000</v>
      </c>
      <c r="E7" s="28">
        <f t="shared" si="0"/>
        <v>1.2016666666666667</v>
      </c>
    </row>
    <row r="8" spans="1:11">
      <c r="A8" s="1" t="s">
        <v>244</v>
      </c>
      <c r="B8" s="1" t="s">
        <v>245</v>
      </c>
      <c r="C8" s="24">
        <v>15000000</v>
      </c>
      <c r="D8" s="24">
        <v>9250000</v>
      </c>
      <c r="E8" s="28">
        <f t="shared" si="0"/>
        <v>0.6166666666666667</v>
      </c>
    </row>
    <row r="9" spans="1:11">
      <c r="A9" s="1" t="s">
        <v>246</v>
      </c>
      <c r="B9" s="1" t="s">
        <v>247</v>
      </c>
      <c r="C9" s="24">
        <v>12000000</v>
      </c>
      <c r="D9" s="24">
        <v>10800000.000000002</v>
      </c>
      <c r="E9" s="28">
        <f t="shared" si="0"/>
        <v>0.90000000000000013</v>
      </c>
    </row>
    <row r="10" spans="1:11">
      <c r="A10" s="1" t="s">
        <v>248</v>
      </c>
      <c r="B10" s="1" t="s">
        <v>249</v>
      </c>
      <c r="C10" s="24">
        <v>14000000</v>
      </c>
      <c r="D10" s="24">
        <v>12700000</v>
      </c>
      <c r="E10" s="28">
        <f t="shared" si="0"/>
        <v>0.90714285714285714</v>
      </c>
    </row>
    <row r="11" spans="1:11">
      <c r="A11" s="1" t="s">
        <v>250</v>
      </c>
      <c r="B11" s="1" t="s">
        <v>251</v>
      </c>
      <c r="C11" s="24">
        <v>13000000</v>
      </c>
      <c r="D11" s="24">
        <v>5540000</v>
      </c>
      <c r="E11" s="28">
        <f t="shared" si="0"/>
        <v>0.42615384615384616</v>
      </c>
    </row>
    <row r="12" spans="1:11">
      <c r="A12" s="1" t="s">
        <v>252</v>
      </c>
      <c r="B12" s="1" t="s">
        <v>253</v>
      </c>
      <c r="C12" s="24">
        <v>15000000</v>
      </c>
      <c r="D12" s="24">
        <v>12800000</v>
      </c>
      <c r="E12" s="28">
        <f t="shared" si="0"/>
        <v>0.85333333333333339</v>
      </c>
    </row>
    <row r="13" spans="1:11">
      <c r="A13" s="1" t="s">
        <v>254</v>
      </c>
      <c r="B13" s="1" t="s">
        <v>255</v>
      </c>
      <c r="C13" s="24">
        <v>12000000</v>
      </c>
      <c r="D13" s="24">
        <v>11500000</v>
      </c>
      <c r="E13" s="28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9525</xdr:colOff>
                    <xdr:row>2</xdr:row>
                    <xdr:rowOff>9525</xdr:rowOff>
                  </from>
                  <to>
                    <xdr:col>6</xdr:col>
                    <xdr:colOff>819150</xdr:colOff>
                    <xdr:row>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9525</xdr:colOff>
                    <xdr:row>5</xdr:row>
                    <xdr:rowOff>0</xdr:rowOff>
                  </from>
                  <to>
                    <xdr:col>6</xdr:col>
                    <xdr:colOff>828675</xdr:colOff>
                    <xdr:row>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G5" sqref="G5"/>
    </sheetView>
  </sheetViews>
  <sheetFormatPr defaultRowHeight="16.5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20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6"/>
  <sheetViews>
    <sheetView workbookViewId="0">
      <selection activeCell="B2" sqref="B2"/>
    </sheetView>
  </sheetViews>
  <sheetFormatPr defaultRowHeight="16.5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>
      <c r="A2" t="s">
        <v>0</v>
      </c>
      <c r="B2" s="33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5" t="s">
        <v>267</v>
      </c>
      <c r="B4" s="25" t="s">
        <v>263</v>
      </c>
      <c r="C4" s="25">
        <v>2</v>
      </c>
      <c r="D4" s="27">
        <v>250000</v>
      </c>
      <c r="E4" s="27" t="s">
        <v>268</v>
      </c>
      <c r="G4" s="1" t="s">
        <v>262</v>
      </c>
    </row>
    <row r="5" spans="1:7">
      <c r="A5" s="29" t="s">
        <v>294</v>
      </c>
      <c r="B5" s="29" t="s">
        <v>262</v>
      </c>
      <c r="C5" s="29">
        <v>2</v>
      </c>
      <c r="D5" s="27">
        <v>15</v>
      </c>
      <c r="E5" s="27" t="s">
        <v>295</v>
      </c>
      <c r="G5" s="1" t="s">
        <v>263</v>
      </c>
    </row>
    <row r="6" spans="1:7">
      <c r="A6" s="29" t="s">
        <v>294</v>
      </c>
      <c r="B6" s="29" t="s">
        <v>262</v>
      </c>
      <c r="C6" s="29">
        <v>2</v>
      </c>
      <c r="D6" s="27">
        <v>1500000</v>
      </c>
      <c r="E6" s="27" t="s">
        <v>296</v>
      </c>
      <c r="G6" s="1" t="s">
        <v>264</v>
      </c>
    </row>
    <row r="7" spans="1:7">
      <c r="A7" s="29"/>
      <c r="B7" s="29"/>
      <c r="C7" s="29"/>
      <c r="D7" s="27"/>
      <c r="E7" s="27"/>
      <c r="G7" s="1" t="s">
        <v>265</v>
      </c>
    </row>
    <row r="8" spans="1:7">
      <c r="A8" s="29"/>
      <c r="B8" s="29"/>
      <c r="C8" s="29"/>
      <c r="D8" s="27"/>
      <c r="E8" s="27"/>
      <c r="G8" s="1" t="s">
        <v>266</v>
      </c>
    </row>
    <row r="9" spans="1:7">
      <c r="A9" s="29"/>
      <c r="B9" s="29"/>
      <c r="C9" s="29"/>
      <c r="D9" s="27"/>
      <c r="E9" s="27"/>
    </row>
    <row r="10" spans="1:7">
      <c r="A10" s="29"/>
      <c r="B10" s="29"/>
      <c r="C10" s="29"/>
      <c r="D10" s="27"/>
      <c r="E10" s="27"/>
    </row>
    <row r="11" spans="1:7">
      <c r="A11" s="29"/>
      <c r="B11" s="29"/>
      <c r="C11" s="29"/>
      <c r="D11" s="27"/>
      <c r="E11" s="27"/>
    </row>
    <row r="12" spans="1:7">
      <c r="A12" s="29"/>
      <c r="B12" s="29"/>
      <c r="C12" s="29"/>
      <c r="D12" s="27"/>
      <c r="E12" s="27"/>
    </row>
    <row r="13" spans="1:7">
      <c r="A13" s="29"/>
      <c r="B13" s="29"/>
      <c r="C13" s="29"/>
      <c r="D13" s="27"/>
      <c r="E13" s="27"/>
    </row>
    <row r="14" spans="1:7">
      <c r="A14" s="29"/>
      <c r="B14" s="29"/>
      <c r="C14" s="29"/>
      <c r="D14" s="27"/>
      <c r="E14" s="27"/>
    </row>
    <row r="15" spans="1:7">
      <c r="A15" s="29"/>
      <c r="B15" s="29"/>
      <c r="C15" s="29"/>
      <c r="D15" s="27"/>
      <c r="E15" s="27"/>
    </row>
    <row r="16" spans="1:7">
      <c r="A16" s="26"/>
      <c r="B16" s="26"/>
      <c r="C16" s="26"/>
      <c r="D16" s="26"/>
      <c r="E16" s="2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user</cp:lastModifiedBy>
  <cp:lastPrinted>2025-01-15T11:13:36Z</cp:lastPrinted>
  <dcterms:created xsi:type="dcterms:W3CDTF">2023-05-30T06:41:20Z</dcterms:created>
  <dcterms:modified xsi:type="dcterms:W3CDTF">2025-01-15T11:27:41Z</dcterms:modified>
</cp:coreProperties>
</file>