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 Ji\Desktop\"/>
    </mc:Choice>
  </mc:AlternateContent>
  <xr:revisionPtr revIDLastSave="0" documentId="13_ncr:1_{28D9DAB7-412A-4378-9FE4-175CA5BE9337}" xr6:coauthVersionLast="47" xr6:coauthVersionMax="47" xr10:uidLastSave="{00000000-0000-0000-0000-000000000000}"/>
  <bookViews>
    <workbookView xWindow="-120" yWindow="-120" windowWidth="19440" windowHeight="10440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  <definedName name="_xlnm.Print_Area" localSheetId="1">'기본작업-2'!$A$1:$M$35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A33" i="1"/>
  <c r="A34" i="1"/>
  <c r="B34" i="1"/>
  <c r="P15" i="3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/>
  <c r="A3" i="3" a="1"/>
  <c r="A3" i="3" s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D32A2F11-DBF1-4F92-B1B1-D345CC2EF934}" name="MS Access Database_Query2" type="1" refreshedVersion="8" background="1">
    <dbPr connection="DSN=MS Access Database;DBQ=C:\Users\Min Ji\Downloads\2025_총정리_컴활1급실기_학습자료_240919 update\2025 총정리_컴활1급실기_정답수정\길벗컴활1급총정리\기출\02회\요양보호.accdb;DefaultDir=C:\Users\Min Ji\Downloads\2025_총정리_컴활1급실기_학습자료_240919 update\2025 총정리_컴활1급실기_정답수정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<sst xmlns="http://schemas.openxmlformats.org/spreadsheetml/2006/main" count="724" uniqueCount="291">
  <si>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</si>
  <si>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</si>
  <si>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</si>
  <si>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</si>
  <si>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</si>
  <si>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</si>
  <si>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</si>
  <si>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</si>
  <si>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</si>
  <si>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</si>
  <si>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</si>
  <si>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</si>
  <si>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</si>
  <si>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</si>
  <si>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</si>
  <si>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</si>
  <si>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</si>
  <si>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</si>
  <si>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</si>
  <si>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</si>
  <si>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</si>
  <si>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</si>
  <si>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</si>
  <si>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</si>
  <si>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</si>
  <si>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</si>
  <si>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</si>
  <si>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</si>
  <si>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</si>
  <si>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</si>
  <si>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</si>
  <si>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</si>
  <si>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</si>
  <si>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</si>
  <si>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</si>
  <si>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</si>
  <si>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</si>
  <si>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</si>
  <si>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</si>
  <si>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</si>
  <si>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</si>
  <si>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</si>
  <si>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</si>
  <si>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</si>
  <si>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</si>
  <si>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</si>
  <si>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</si>
  <si>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</si>
  <si>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</si>
  <si>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</si>
  <si>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</si>
  <si>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</si>
  <si>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</si>
  <si>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</si>
  <si>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</si>
  <si>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</si>
  <si>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</si>
  <si>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</si>
  <si>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</si>
  <si>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</si>
  <si>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</si>
  <si>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</si>
  <si>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</si>
  <si>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</si>
  <si>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</si>
  <si>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</si>
  <si>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</si>
  <si>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</si>
  <si>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</si>
  <si>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</si>
  <si>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</si>
  <si>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</si>
  <si>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</si>
  <si>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</si>
  <si>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</si>
  <si>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</si>
  <si>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</si>
  <si>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</si>
  <si>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</si>
  <si>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</si>
  <si>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</si>
  <si>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</si>
  <si>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</si>
  <si>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</si>
  <si>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</si>
  <si>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</si>
  <si>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</si>
  <si>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</si>
  <si>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</si>
  <si>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</si>
  <si>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</si>
  <si>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</si>
  <si>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</si>
  <si>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</si>
  <si>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</si>
  <si>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</si>
  <si>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</si>
  <si>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</si>
  <si>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</si>
  <si>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</si>
  <si>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</si>
  <si>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</si>
  <si>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</si>
  <si>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</si>
  <si>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</si>
  <si>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</si>
  <si>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</si>
  <si>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</si>
  <si>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</si>
  <si>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</si>
  <si>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</si>
  <si>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</si>
  <si>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</si>
  <si>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</si>
  <si>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</si>
  <si>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</si>
  <si>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</si>
  <si>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</si>
  <si>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</si>
  <si>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</si>
  <si>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</si>
  <si>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</si>
  <si>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</si>
  <si>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</si>
  <si>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</si>
  <si>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</si>
  <si>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</si>
  <si>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</si>
  <si>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</si>
  <si>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</si>
  <si>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</si>
  <si>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</si>
  <si>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</si>
  <si>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</si>
  <si>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</si>
  <si>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</si>
  <si>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</si>
  <si>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</si>
  <si>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</si>
  <si>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</si>
  <si>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</si>
  <si>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</si>
  <si>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</si>
  <si>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</si>
  <si>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</si>
  <si>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</si>
  <si>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</si>
  <si>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</si>
  <si>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</si>
  <si>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</si>
  <si>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</si>
  <si>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</si>
  <si>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</si>
  <si>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</si>
  <si>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</si>
  <si>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</si>
  <si>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</si>
  <si>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</si>
  <si>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</si>
  <si>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</si>
  <si>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</si>
  <si>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</si>
  <si>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</si>
  <si>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</si>
  <si>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</si>
  <si>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</si>
  <si>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</si>
  <si>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</si>
  <si>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</si>
  <si>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</si>
  <si>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</si>
  <si>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</si>
  <si>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</si>
  <si>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</si>
  <si>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</si>
  <si>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</si>
  <si>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</si>
  <si>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</si>
  <si>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</si>
  <si>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</si>
  <si>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</si>
  <si>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</si>
  <si>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</si>
  <si>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</si>
  <si>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</si>
  <si>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</si>
  <si>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</si>
  <si>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</si>
  <si>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</si>
  <si>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</si>
  <si>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</si>
  <si>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</si>
  <si>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</si>
  <si>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</si>
  <si>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</si>
  <si>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</si>
  <si>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</si>
  <si>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</si>
  <si>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</si>
  <si>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</si>
  <si>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</si>
  <si>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</si>
  <si>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</si>
  <si>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</si>
  <si>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</si>
  <si>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</si>
  <si>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</si>
  <si>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</si>
  <si>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</si>
  <si>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</si>
  <si>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</si>
  <si>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</si>
  <si>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</si>
  <si>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</si>
  <si>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</si>
  <si>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</si>
  <si>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</si>
  <si>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</si>
  <si>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</si>
  <si>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</si>
  <si>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</si>
  <si>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</si>
  <si>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</si>
  <si>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</si>
  <si>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</si>
  <si>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</si>
  <si>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</si>
  <si>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</si>
  <si>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</si>
  <si>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</si>
  <si>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</si>
  <si>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</si>
  <si>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</si>
  <si>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</si>
  <si>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</si>
  <si>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</si>
  <si>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</si>
  <si>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</si>
  <si>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</si>
  <si>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</si>
  <si>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</si>
  <si>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</si>
  <si>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</si>
  <si>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</si>
  <si>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</si>
  <si>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</si>
  <si>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</si>
  <si>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</si>
  <si>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</si>
  <si>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</si>
  <si>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</si>
  <si>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</si>
  <si>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</si>
  <si>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</si>
  <si>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</si>
  <si>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</si>
  <si>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</si>
  <si>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</si>
  <si>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</si>
  <si>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</si>
  <si>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</si>
  <si>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</si>
  <si>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</si>
  <si>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</si>
  <si>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</si>
  <si>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</si>
  <si>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</si>
  <si>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</si>
  <si>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</si>
  <si>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</si>
  <si>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</si>
  <si>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</si>
  <si>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</si>
  <si>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</si>
  <si>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진료일조건</t>
    <phoneticPr fontId="2" type="noConversion"/>
  </si>
  <si>
    <t>진료과목조건</t>
    <phoneticPr fontId="2" type="noConversion"/>
  </si>
  <si>
    <t>(모두)</t>
  </si>
  <si>
    <t>총합계</t>
  </si>
  <si>
    <t>합계 : 일회투약량</t>
  </si>
  <si>
    <t>30-39</t>
  </si>
  <si>
    <t>40-49</t>
  </si>
  <si>
    <t>50-59</t>
  </si>
  <si>
    <t>60-69</t>
  </si>
  <si>
    <t>80-89</t>
  </si>
  <si>
    <t>70-79</t>
  </si>
  <si>
    <t>90-100</t>
  </si>
  <si>
    <t>평균 : 일일투약량</t>
  </si>
  <si>
    <t>경기 최대</t>
  </si>
  <si>
    <t>서울 최대</t>
  </si>
  <si>
    <t>경기 최소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</si>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</sst>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_ "/>
    <numFmt numFmtId="177" formatCode="hh:mm"/>
    <numFmt numFmtId="178" formatCode="_-* #,##0.0_-;\-* #,##0.0_-;_-* &quot;-&quot;?_-;_-@_-"/>
    <numFmt numFmtId="179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8" fontId="0" fillId="0" borderId="0" xfId="0" applyNumberFormat="1">
      <alignment vertical="center"/>
    </xf>
    <xf numFmtId="179" fontId="4" fillId="0" borderId="1" xfId="0" applyNumberFormat="1" applyFont="1" applyBorder="1">
      <alignment vertical="center"/>
    </xf>
    <xf numFmtId="179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9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FE-4659-BD74-2C3638675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 Ji" refreshedDate="45613.807573379629" backgroundQuery="1" createdVersion="8" refreshedVersion="8" minRefreshableVersion="3" recordCount="28" xr:uid="{99BEACD0-C4AC-4519-A0FF-EE8B0A9F7C16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startNum="30" endNum="97" groupInterval="10"/>
        <groupItems count="9">
          <s v="&lt;30"/>
          <s v="30-39"/>
          <s v="40-49"/>
          <s v="50-59"/>
          <s v="60-69"/>
          <s v="70-79"/>
          <s v="80-89"/>
          <s v="90-99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9C0197-9114-4496-A1F6-5FBD3EB2160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n="90-100"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>
      <items count="9">
        <item x="0"/>
        <item x="3"/>
        <item x="7"/>
        <item x="6"/>
        <item x="4"/>
        <item x="1"/>
        <item x="2"/>
        <item x="5"/>
        <item t="default"/>
      </items>
    </pivotField>
    <pivotField dataField="1" compact="0" subtotalTop="0" showAll="0">
      <items count="18">
        <item x="5"/>
        <item x="6"/>
        <item x="3"/>
        <item x="12"/>
        <item x="0"/>
        <item x="1"/>
        <item x="8"/>
        <item x="9"/>
        <item x="13"/>
        <item x="14"/>
        <item x="4"/>
        <item x="16"/>
        <item x="2"/>
        <item x="7"/>
        <item x="11"/>
        <item x="10"/>
        <item x="15"/>
        <item t="default"/>
      </items>
    </pivotField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6"/>
    <dataField name="합계 : 일회투약량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abSelected="1" topLeftCell="A23" workbookViewId="0">
      <selection activeCell="E34" sqref="E34"/>
    </sheetView>
  </sheetViews>
  <sheetFormatPr defaultRowHeight="16.5"/>
  <cols>
    <col min="1" max="1" width="11" bestFit="1" customWidth="1"/>
    <col min="2" max="2" width="13" bestFit="1" customWidth="1"/>
    <col min="3" max="3" width="13.25" bestFit="1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270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274</v>
      </c>
      <c r="B32" s="27" t="s">
        <v>275</v>
      </c>
      <c r="C32" t="s">
        <v>271</v>
      </c>
    </row>
    <row r="33" spans="1:5">
      <c r="A33" t="b">
        <f>YEAR($G3)=2023</f>
        <v>0</v>
      </c>
      <c r="B33" s="27" t="b">
        <f>RIGHT($E3,2)="외과"</f>
        <v>1</v>
      </c>
      <c r="C33" t="s">
        <v>272</v>
      </c>
    </row>
    <row r="34" spans="1:5">
      <c r="A34" t="b">
        <f>YEAR($G3)=2023</f>
        <v>0</v>
      </c>
      <c r="B34" s="27" t="b">
        <f>RIGHT($E3,2)="외과"</f>
        <v>1</v>
      </c>
      <c r="C34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zoomScaleNormal="100" zoomScaleSheetLayoutView="69" workbookViewId="0">
      <selection activeCell="F7" sqref="F7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4" zoomScale="85" zoomScaleNormal="85" workbookViewId="0">
      <selection activeCell="Q18" sqref="Q18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11.6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>
        <f>COUNTIFS($C$3:$C$35,"여성",$F$3:$F$35,"&gt;"&amp;EOMONTH(MIN($F$3:$F$35),-1),$F$3:$F$35,"&lt;="&amp;EOMONTH(MIN($F$3:$F$35),0))</f>
        <v>4</v>
      </c>
    </row>
    <row r="3" spans="1:20">
      <c r="A3" s="14" t="str">
        <f t="array" ref="A3">$B3&amp;"-"&amp;SUM(IF(($B$3:$B$35=$B3)*($F$3:$F$35&gt;$F3),1))+1</f>
        <v>453555-7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IFERROR(INDEX($P$7:$T$9,MATCH(MID($G3,7,1),$O$7:$O$9),MATCH(MID($G3,8,2),$P$6:$T$6)),"기타")</f>
        <v>주세점안제</v>
      </c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32"/>
      <c r="P3" s="33"/>
    </row>
    <row r="4" spans="1:20">
      <c r="A4" s="14" t="str">
        <f t="array" ref="A4">$B4&amp;"-"&amp;SUM(IF(($B$3:$B$35=$B4)*($F$3:$F$35&gt;$F4),1))+1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IFERROR(INDEX($P$7:$T$9,MATCH(MID($G4,7,1),$O$7:$O$9),MATCH(MID($G4,8,2),$P$6:$T$6)),"기타")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 t="str">
        <f t="array" ref="A5">$B5&amp;"-"&amp;SUM(IF(($B$3:$B$35=$B5)*($F$3:$F$35&gt;$F5),1))+1</f>
        <v>453555-6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 t="str">
        <f t="array" ref="A6">$B6&amp;"-"&amp;SUM(IF(($B$3:$B$35=$B6)*($F$3:$F$35&gt;$F6),1))+1</f>
        <v>239850-7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외용점안제</v>
      </c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$B7&amp;"-"&amp;SUM(IF(($B$3:$B$35=$B7)*($F$3:$F$35&gt;$F7),1))+1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주세점안제</v>
      </c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$B8&amp;"-"&amp;SUM(IF(($B$3:$B$35=$B8)*($F$3:$F$35&gt;$F8),1))+1</f>
        <v>453555-5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내복경질캡슐제</v>
      </c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$B9&amp;"-"&amp;SUM(IF(($B$3:$B$35=$B9)*($F$3:$F$35&gt;$F9),1))+1</f>
        <v>701855-3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내복점안제</v>
      </c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$B10&amp;"-"&amp;SUM(IF(($B$3:$B$35=$B10)*($F$3:$F$35&gt;$F10),1))+1</f>
        <v>239850-6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내복점안제</v>
      </c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$B11&amp;"-"&amp;SUM(IF(($B$3:$B$35=$B11)*($F$3:$F$35&gt;$F11),1))+1</f>
        <v>239850-5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$B12&amp;"-"&amp;SUM(IF(($B$3:$B$35=$B12)*($F$3:$F$35&gt;$F12),1))+1</f>
        <v>487036-4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주세경질캡슐제</v>
      </c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$B13&amp;"-"&amp;SUM(IF(($B$3:$B$35=$B13)*($F$3:$F$35&gt;$F13),1))+1</f>
        <v>855434-3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$B14&amp;"-"&amp;SUM(IF(($B$3:$B$35=$B14)*($F$3:$F$35&gt;$F14),1))+1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 t="str">
        <f t="array" ref="P14">REPT("■",AVERAGE(IF((ROUNDDOWN($D$3:$D$35,-1)=$O14),$K$3:$K$35)))</f>
        <v>■■</v>
      </c>
      <c r="Q14" s="4"/>
      <c r="R14" s="4"/>
      <c r="S14" s="4"/>
      <c r="T14" s="4"/>
    </row>
    <row r="15" spans="1:20">
      <c r="A15" s="14" t="str">
        <f t="array" ref="A15">$B15&amp;"-"&amp;SUM(IF(($B$3:$B$35=$B15)*($F$3:$F$35&gt;$F15),1))+1</f>
        <v>145694-4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내복경질캡슐제</v>
      </c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 t="str">
        <f t="array" ref="P15">REPT("■",AVERAGE(IF((ROUNDDOWN($D$3:$D$35,-1)=$O15),$K$3:$K$35)))</f>
        <v>■■</v>
      </c>
      <c r="Q15" s="4"/>
      <c r="R15" s="4"/>
      <c r="S15" s="4"/>
      <c r="T15" s="4"/>
    </row>
    <row r="16" spans="1:20">
      <c r="A16" s="14" t="str">
        <f t="array" ref="A16">$B16&amp;"-"&amp;SUM(IF(($B$3:$B$35=$B16)*($F$3:$F$35&gt;$F16),1))+1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 t="str">
        <f t="array" ref="P16">REPT("■",AVERAGE(IF((ROUNDDOWN($D$3:$D$35,-1)=$O16),$K$3:$K$35)))</f>
        <v>■■</v>
      </c>
      <c r="Q16" s="4"/>
      <c r="R16" s="4"/>
      <c r="S16" s="4"/>
      <c r="T16" s="4"/>
    </row>
    <row r="17" spans="1:20">
      <c r="A17" s="14" t="str">
        <f t="array" ref="A17">$B17&amp;"-"&amp;SUM(IF(($B$3:$B$35=$B17)*($F$3:$F$35&gt;$F17),1))+1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주세점안제</v>
      </c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 t="str">
        <f t="array" ref="P17">REPT("■",AVERAGE(IF((ROUNDDOWN($D$3:$D$35,-1)=$O17),$K$3:$K$35)))</f>
        <v>■■■</v>
      </c>
      <c r="Q17" s="4"/>
      <c r="R17" s="4"/>
      <c r="S17" s="4"/>
      <c r="T17" s="4"/>
    </row>
    <row r="18" spans="1:20">
      <c r="A18" s="14" t="str">
        <f t="array" ref="A18">$B18&amp;"-"&amp;SUM(IF(($B$3:$B$35=$B18)*($F$3:$F$35&gt;$F18),1))+1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 t="str">
        <f t="array" ref="P18">REPT("■",AVERAGE(IF((ROUNDDOWN($D$3:$D$35,-1)=$O18),$K$3:$K$35)))</f>
        <v>■■■</v>
      </c>
      <c r="Q18" s="4"/>
      <c r="R18" s="4"/>
      <c r="S18" s="4"/>
      <c r="T18" s="4"/>
    </row>
    <row r="19" spans="1:20">
      <c r="A19" s="14" t="str">
        <f t="array" ref="A19">$B19&amp;"-"&amp;SUM(IF(($B$3:$B$35=$B19)*($F$3:$F$35&gt;$F19),1))+1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외용점안제</v>
      </c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 t="str">
        <f t="array" ref="P19">REPT("■",AVERAGE(IF((ROUNDDOWN($D$3:$D$35,-1)=$O19),$K$3:$K$35)))</f>
        <v>■■</v>
      </c>
      <c r="Q19" s="4"/>
      <c r="R19" s="4"/>
      <c r="S19" s="4"/>
      <c r="T19" s="4"/>
    </row>
    <row r="20" spans="1:20">
      <c r="A20" s="14" t="str">
        <f t="array" ref="A20">$B20&amp;"-"&amp;SUM(IF(($B$3:$B$35=$B20)*($F$3:$F$35&gt;$F20),1))+1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 t="str">
        <f t="array" ref="P20">REPT("■",AVERAGE(IF((ROUNDDOWN($D$3:$D$35,-1)=$O20),$K$3:$K$35)))</f>
        <v>■■■</v>
      </c>
      <c r="Q20" s="4"/>
      <c r="R20" s="4"/>
      <c r="S20" s="4"/>
      <c r="T20" s="4"/>
    </row>
    <row r="21" spans="1:20">
      <c r="A21" s="14" t="str">
        <f t="array" ref="A21">$B21&amp;"-"&amp;SUM(IF(($B$3:$B$35=$B21)*($F$3:$F$35&gt;$F21),1))+1</f>
        <v>145694-3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내복점안제</v>
      </c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 t="str">
        <f t="array" ref="A22">$B22&amp;"-"&amp;SUM(IF(($B$3:$B$35=$B22)*($F$3:$F$35&gt;$F22),1))+1</f>
        <v>453555-3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주세경질캡슐제</v>
      </c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 t="str">
        <f t="array" ref="A23">$B23&amp;"-"&amp;SUM(IF(($B$3:$B$35=$B23)*($F$3:$F$35&gt;$F23),1))+1</f>
        <v>145694-2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외용점안제</v>
      </c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 t="str">
        <f t="array" ref="A24">$B24&amp;"-"&amp;SUM(IF(($B$3:$B$35=$B24)*($F$3:$F$35&gt;$F24),1))+1</f>
        <v>239850-3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주세점안제</v>
      </c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 t="str">
        <f t="array" ref="A25">$B25&amp;"-"&amp;SUM(IF(($B$3:$B$35=$B25)*($F$3:$F$35&gt;$F25),1))+1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 t="str">
        <f t="array" ref="A26">$B26&amp;"-"&amp;SUM(IF(($B$3:$B$35=$B26)*($F$3:$F$35&gt;$F26),1))+1</f>
        <v>453555-2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외용경질캡슐제</v>
      </c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 t="str">
        <f t="array" ref="A27">$B27&amp;"-"&amp;SUM(IF(($B$3:$B$35=$B27)*($F$3:$F$35&gt;$F27),1))+1</f>
        <v>487036-3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외용점안제</v>
      </c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 t="str">
        <f t="array" ref="A28">$B28&amp;"-"&amp;SUM(IF(($B$3:$B$35=$B28)*($F$3:$F$35&gt;$F28),1))+1</f>
        <v>239850-2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내복경질캡슐제</v>
      </c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$B29&amp;"-"&amp;SUM(IF(($B$3:$B$35=$B29)*($F$3:$F$35&gt;$F29),1))+1</f>
        <v>453555-1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외용경질캡슐제</v>
      </c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$B30&amp;"-"&amp;SUM(IF(($B$3:$B$35=$B30)*($F$3:$F$35&gt;$F30),1))+1</f>
        <v>487036-2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$B31&amp;"-"&amp;SUM(IF(($B$3:$B$35=$B31)*($F$3:$F$35&gt;$F31),1))+1</f>
        <v>145694-1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외용경질캡슐제</v>
      </c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$B32&amp;"-"&amp;SUM(IF(($B$3:$B$35=$B32)*($F$3:$F$35&gt;$F32),1))+1</f>
        <v>487036-1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주세경질캡슐제</v>
      </c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$B33&amp;"-"&amp;SUM(IF(($B$3:$B$35=$B33)*($F$3:$F$35&gt;$F33),1))+1</f>
        <v>855434-1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$B34&amp;"-"&amp;SUM(IF(($B$3:$B$35=$B34)*($F$3:$F$35&gt;$F34),1))+1</f>
        <v>701855-1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$B35&amp;"-"&amp;SUM(IF(($B$3:$B$35=$B35)*($F$3:$F$35&gt;$F35),1))+1</f>
        <v>239850-1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내복경질캡슐제</v>
      </c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13" workbookViewId="0">
      <selection activeCell="F27" sqref="F27"/>
    </sheetView>
  </sheetViews>
  <sheetFormatPr defaultRowHeight="16.5"/>
  <cols>
    <col min="1" max="2" width="13.25" bestFit="1" customWidth="1"/>
    <col min="3" max="4" width="17.375" bestFit="1" customWidth="1"/>
    <col min="5" max="10" width="13.25" bestFit="1" customWidth="1"/>
    <col min="11" max="11" width="7.375" bestFit="1" customWidth="1"/>
    <col min="12" max="12" width="8.875" bestFit="1" customWidth="1"/>
    <col min="13" max="13" width="7.25" bestFit="1" customWidth="1"/>
    <col min="14" max="14" width="8.875" bestFit="1" customWidth="1"/>
    <col min="15" max="15" width="7.25" bestFit="1" customWidth="1"/>
    <col min="16" max="16" width="8.875" bestFit="1" customWidth="1"/>
    <col min="17" max="17" width="7.25" bestFit="1" customWidth="1"/>
    <col min="18" max="18" width="8.875" bestFit="1" customWidth="1"/>
    <col min="19" max="19" width="5.125" bestFit="1" customWidth="1"/>
    <col min="20" max="21" width="7.25" bestFit="1" customWidth="1"/>
    <col min="22" max="22" width="8.875" bestFit="1" customWidth="1"/>
    <col min="23" max="23" width="7.25" bestFit="1" customWidth="1"/>
    <col min="24" max="24" width="8.875" bestFit="1" customWidth="1"/>
    <col min="25" max="25" width="7.25" bestFit="1" customWidth="1"/>
    <col min="26" max="26" width="8.875" bestFit="1" customWidth="1"/>
    <col min="27" max="27" width="7.25" bestFit="1" customWidth="1"/>
    <col min="28" max="28" width="8.875" bestFit="1" customWidth="1"/>
    <col min="29" max="29" width="7.25" bestFit="1" customWidth="1"/>
    <col min="30" max="30" width="8.875" bestFit="1" customWidth="1"/>
    <col min="31" max="31" width="7.25" bestFit="1" customWidth="1"/>
    <col min="32" max="32" width="8.875" bestFit="1" customWidth="1"/>
    <col min="33" max="33" width="7.25" bestFit="1" customWidth="1"/>
    <col min="34" max="34" width="8.875" bestFit="1" customWidth="1"/>
    <col min="35" max="35" width="7.25" bestFit="1" customWidth="1"/>
    <col min="36" max="36" width="8.875" bestFit="1" customWidth="1"/>
    <col min="37" max="37" width="7.375" bestFit="1" customWidth="1"/>
    <col min="38" max="47" width="17.375" bestFit="1" customWidth="1"/>
    <col min="48" max="49" width="22.125" bestFit="1" customWidth="1"/>
    <col min="50" max="50" width="8.375" bestFit="1" customWidth="1"/>
    <col min="51" max="51" width="6.125" bestFit="1" customWidth="1"/>
    <col min="52" max="52" width="8.375" bestFit="1" customWidth="1"/>
    <col min="53" max="53" width="7.375" bestFit="1" customWidth="1"/>
    <col min="54" max="54" width="8.875" bestFit="1" customWidth="1"/>
    <col min="55" max="55" width="7.25" bestFit="1" customWidth="1"/>
    <col min="56" max="56" width="8.875" bestFit="1" customWidth="1"/>
    <col min="57" max="57" width="8.375" bestFit="1" customWidth="1"/>
    <col min="58" max="58" width="7.25" bestFit="1" customWidth="1"/>
    <col min="59" max="59" width="8.875" bestFit="1" customWidth="1"/>
    <col min="60" max="60" width="8.375" bestFit="1" customWidth="1"/>
    <col min="61" max="61" width="7.25" bestFit="1" customWidth="1"/>
    <col min="62" max="62" width="8.875" bestFit="1" customWidth="1"/>
    <col min="63" max="63" width="8.375" bestFit="1" customWidth="1"/>
    <col min="64" max="64" width="7.25" bestFit="1" customWidth="1"/>
    <col min="65" max="65" width="8.875" bestFit="1" customWidth="1"/>
    <col min="66" max="66" width="7.25" bestFit="1" customWidth="1"/>
    <col min="67" max="67" width="8.875" bestFit="1" customWidth="1"/>
    <col min="68" max="68" width="8.375" bestFit="1" customWidth="1"/>
    <col min="69" max="69" width="7.25" bestFit="1" customWidth="1"/>
    <col min="70" max="70" width="8.875" bestFit="1" customWidth="1"/>
    <col min="71" max="71" width="8.375" bestFit="1" customWidth="1"/>
    <col min="72" max="72" width="7.25" bestFit="1" customWidth="1"/>
    <col min="73" max="73" width="8.875" bestFit="1" customWidth="1"/>
    <col min="74" max="74" width="8.375" bestFit="1" customWidth="1"/>
    <col min="75" max="75" width="7.25" bestFit="1" customWidth="1"/>
    <col min="76" max="76" width="8.875" bestFit="1" customWidth="1"/>
    <col min="77" max="77" width="8.375" bestFit="1" customWidth="1"/>
    <col min="78" max="78" width="7.25" bestFit="1" customWidth="1"/>
    <col min="79" max="79" width="8.875" bestFit="1" customWidth="1"/>
    <col min="80" max="80" width="8.375" bestFit="1" customWidth="1"/>
    <col min="81" max="81" width="7.375" bestFit="1" customWidth="1"/>
  </cols>
  <sheetData>
    <row r="2" spans="1:4">
      <c r="A2" s="28" t="s">
        <v>86</v>
      </c>
      <c r="B2" t="s">
        <v>276</v>
      </c>
    </row>
    <row r="4" spans="1:4">
      <c r="A4" s="28" t="s">
        <v>88</v>
      </c>
      <c r="B4" s="28" t="s">
        <v>87</v>
      </c>
      <c r="C4" t="s">
        <v>286</v>
      </c>
      <c r="D4" t="s">
        <v>278</v>
      </c>
    </row>
    <row r="5" spans="1:4">
      <c r="A5" t="s">
        <v>46</v>
      </c>
      <c r="C5" s="29"/>
    </row>
    <row r="6" spans="1:4">
      <c r="B6" t="s">
        <v>279</v>
      </c>
      <c r="C6" s="29">
        <v>1.3333333333333333</v>
      </c>
      <c r="D6">
        <v>1.4</v>
      </c>
    </row>
    <row r="7" spans="1:4">
      <c r="B7" t="s">
        <v>280</v>
      </c>
      <c r="C7" s="29">
        <v>1.7999999999999998</v>
      </c>
      <c r="D7">
        <v>0.6</v>
      </c>
    </row>
    <row r="8" spans="1:4">
      <c r="B8" t="s">
        <v>281</v>
      </c>
      <c r="C8" s="29">
        <v>0.2</v>
      </c>
      <c r="D8">
        <v>0.2</v>
      </c>
    </row>
    <row r="9" spans="1:4">
      <c r="B9" t="s">
        <v>282</v>
      </c>
      <c r="C9" s="29">
        <v>0.95</v>
      </c>
      <c r="D9">
        <v>2.6999999999999997</v>
      </c>
    </row>
    <row r="10" spans="1:4">
      <c r="B10" t="s">
        <v>283</v>
      </c>
      <c r="C10" s="29">
        <v>1.8</v>
      </c>
      <c r="D10">
        <v>0.9</v>
      </c>
    </row>
    <row r="11" spans="1:4">
      <c r="B11" t="s">
        <v>285</v>
      </c>
      <c r="C11" s="29">
        <v>1.2000000000000002</v>
      </c>
      <c r="D11">
        <v>0.4</v>
      </c>
    </row>
    <row r="12" spans="1:4">
      <c r="A12" t="s">
        <v>287</v>
      </c>
      <c r="C12" s="29">
        <v>2.0999999999999996</v>
      </c>
      <c r="D12">
        <v>0.9</v>
      </c>
    </row>
    <row r="13" spans="1:4">
      <c r="A13" t="s">
        <v>289</v>
      </c>
      <c r="C13" s="29">
        <v>0.2</v>
      </c>
      <c r="D13">
        <v>0.2</v>
      </c>
    </row>
    <row r="14" spans="1:4">
      <c r="A14" t="s">
        <v>2</v>
      </c>
      <c r="C14" s="29"/>
    </row>
    <row r="15" spans="1:4">
      <c r="B15" t="s">
        <v>280</v>
      </c>
      <c r="C15" s="29">
        <v>1</v>
      </c>
      <c r="D15">
        <v>0.5</v>
      </c>
    </row>
    <row r="16" spans="1:4">
      <c r="B16" t="s">
        <v>281</v>
      </c>
      <c r="C16" s="29">
        <v>0.375</v>
      </c>
      <c r="D16">
        <v>1</v>
      </c>
    </row>
    <row r="17" spans="1:4">
      <c r="B17" t="s">
        <v>282</v>
      </c>
      <c r="C17" s="29">
        <v>1.0499999999999998</v>
      </c>
      <c r="D17">
        <v>1.4</v>
      </c>
    </row>
    <row r="18" spans="1:4">
      <c r="B18" t="s">
        <v>284</v>
      </c>
      <c r="C18" s="29">
        <v>0.57500000000000007</v>
      </c>
      <c r="D18">
        <v>1</v>
      </c>
    </row>
    <row r="19" spans="1:4">
      <c r="B19" t="s">
        <v>283</v>
      </c>
      <c r="C19" s="29">
        <v>1.4</v>
      </c>
      <c r="D19">
        <v>2.8</v>
      </c>
    </row>
    <row r="20" spans="1:4">
      <c r="B20" t="s">
        <v>285</v>
      </c>
      <c r="C20" s="29">
        <v>1.8</v>
      </c>
      <c r="D20">
        <v>0.9</v>
      </c>
    </row>
    <row r="21" spans="1:4">
      <c r="A21" t="s">
        <v>288</v>
      </c>
      <c r="C21" s="29">
        <v>2.4000000000000004</v>
      </c>
      <c r="D21">
        <v>0.9</v>
      </c>
    </row>
    <row r="22" spans="1:4">
      <c r="A22" t="s">
        <v>290</v>
      </c>
      <c r="C22" s="29">
        <v>0.2</v>
      </c>
      <c r="D22">
        <v>0.2</v>
      </c>
    </row>
    <row r="23" spans="1:4">
      <c r="A23" t="s">
        <v>277</v>
      </c>
      <c r="C23" s="29">
        <v>1.017857142857143</v>
      </c>
      <c r="D23">
        <v>13.8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L14" sqref="L1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4ED1945D-D042-4B17-923A-E96884096154}">
      <formula1>ISERROR(FIND("",$B3,2))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K5" sqref="K5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11" workbookViewId="0">
      <selection activeCell="K19" sqref="K19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E6" sqref="E6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표민지</cp:lastModifiedBy>
  <cp:lastPrinted>2024-11-17T09:59:05Z</cp:lastPrinted>
  <dcterms:created xsi:type="dcterms:W3CDTF">2023-05-30T06:41:20Z</dcterms:created>
  <dcterms:modified xsi:type="dcterms:W3CDTF">2024-11-17T11:08:44Z</dcterms:modified>
</cp:coreProperties>
</file>