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 codeName="{E757BCB4-07E6-AE0B-56E0-F0EEF7A6E26C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총정리\기출\02회\"/>
    </mc:Choice>
  </mc:AlternateContent>
  <xr:revisionPtr revIDLastSave="0" documentId="13_ncr:1_{2769532A-5B10-411C-91C0-C535E910D62E}" xr6:coauthVersionLast="47" xr6:coauthVersionMax="47" xr10:uidLastSave="{00000000-0000-0000-0000-000000000000}"/>
  <bookViews>
    <workbookView xWindow="-120" yWindow="-120" windowWidth="29040" windowHeight="15840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'기본작업-1'!$A$32:$C$34</definedName>
    <definedName name="_xlnm.Extract" localSheetId="0">'기본작업-1'!$A$37:$E$37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4" i="3" l="1" a="1"/>
  <c r="P14" i="3" s="1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4" i="3" a="1"/>
  <c r="A4" i="3" s="1"/>
  <c r="A5" i="3" a="1"/>
  <c r="A5" i="3"/>
  <c r="A6" i="3" a="1"/>
  <c r="A6" i="3" s="1"/>
  <c r="A7" i="3" a="1"/>
  <c r="A7" i="3"/>
  <c r="A8" i="3" a="1"/>
  <c r="A8" i="3" s="1"/>
  <c r="A9" i="3" a="1"/>
  <c r="A9" i="3"/>
  <c r="A10" i="3" a="1"/>
  <c r="A10" i="3" s="1"/>
  <c r="A11" i="3" a="1"/>
  <c r="A11" i="3"/>
  <c r="A12" i="3" a="1"/>
  <c r="A12" i="3" s="1"/>
  <c r="A13" i="3" a="1"/>
  <c r="A13" i="3"/>
  <c r="A14" i="3" a="1"/>
  <c r="A14" i="3" s="1"/>
  <c r="A15" i="3" a="1"/>
  <c r="A15" i="3"/>
  <c r="A16" i="3" a="1"/>
  <c r="A16" i="3" s="1"/>
  <c r="A17" i="3" a="1"/>
  <c r="A17" i="3"/>
  <c r="A18" i="3" a="1"/>
  <c r="A18" i="3" s="1"/>
  <c r="A19" i="3" a="1"/>
  <c r="A19" i="3"/>
  <c r="A20" i="3" a="1"/>
  <c r="A20" i="3" s="1"/>
  <c r="A21" i="3" a="1"/>
  <c r="A21" i="3"/>
  <c r="A22" i="3" a="1"/>
  <c r="A22" i="3" s="1"/>
  <c r="A23" i="3" a="1"/>
  <c r="A23" i="3"/>
  <c r="A24" i="3" a="1"/>
  <c r="A24" i="3" s="1"/>
  <c r="A25" i="3" a="1"/>
  <c r="A25" i="3"/>
  <c r="A26" i="3" a="1"/>
  <c r="A26" i="3" s="1"/>
  <c r="A27" i="3" a="1"/>
  <c r="A27" i="3"/>
  <c r="A28" i="3" a="1"/>
  <c r="A28" i="3" s="1"/>
  <c r="A29" i="3" a="1"/>
  <c r="A29" i="3"/>
  <c r="A30" i="3" a="1"/>
  <c r="A30" i="3" s="1"/>
  <c r="A31" i="3" a="1"/>
  <c r="A31" i="3"/>
  <c r="A32" i="3" a="1"/>
  <c r="A32" i="3" s="1"/>
  <c r="A33" i="3" a="1"/>
  <c r="A33" i="3"/>
  <c r="A34" i="3" a="1"/>
  <c r="A34" i="3" s="1"/>
  <c r="A35" i="3" a="1"/>
  <c r="A35" i="3"/>
  <c r="A3" i="3" a="1"/>
  <c r="A3" i="3" s="1"/>
  <c r="B33" i="1"/>
  <c r="A33" i="1"/>
  <c r="E13" i="6"/>
  <c r="E12" i="6"/>
  <c r="E11" i="6"/>
  <c r="E10" i="6"/>
  <c r="E9" i="6"/>
  <c r="E8" i="6"/>
  <c r="E7" i="6"/>
  <c r="E6" i="6"/>
  <c r="E5" i="6"/>
  <c r="E4" i="6"/>
  <c r="M4" i="3" a="1"/>
  <c r="M6" i="3" a="1"/>
  <c r="M8" i="3" a="1"/>
  <c r="M10" i="3" a="1"/>
  <c r="M12" i="3" a="1"/>
  <c r="M14" i="3" a="1"/>
  <c r="M16" i="3" a="1"/>
  <c r="M18" i="3" a="1"/>
  <c r="M20" i="3" a="1"/>
  <c r="M22" i="3" a="1"/>
  <c r="M24" i="3" a="1"/>
  <c r="M26" i="3" a="1"/>
  <c r="M28" i="3" a="1"/>
  <c r="M30" i="3" a="1"/>
  <c r="M32" i="3" a="1"/>
  <c r="M34" i="3" a="1"/>
  <c r="M7" i="3" a="1"/>
  <c r="M9" i="3" a="1"/>
  <c r="M11" i="3" a="1"/>
  <c r="M13" i="3" a="1"/>
  <c r="M15" i="3" a="1"/>
  <c r="M17" i="3" a="1"/>
  <c r="M19" i="3" a="1"/>
  <c r="M21" i="3" a="1"/>
  <c r="M25" i="3" a="1"/>
  <c r="M27" i="3" a="1"/>
  <c r="M31" i="3" a="1"/>
  <c r="M33" i="3" a="1"/>
  <c r="M5" i="3" a="1"/>
  <c r="M23" i="3" a="1"/>
  <c r="M29" i="3" a="1"/>
  <c r="M35" i="3" a="1"/>
  <c r="M3" i="3" a="1"/>
  <c r="M35" i="3" l="1"/>
  <c r="M29" i="3"/>
  <c r="M23" i="3"/>
  <c r="M5" i="3"/>
  <c r="M33" i="3"/>
  <c r="M31" i="3"/>
  <c r="M27" i="3"/>
  <c r="M25" i="3"/>
  <c r="M21" i="3"/>
  <c r="M19" i="3"/>
  <c r="M17" i="3"/>
  <c r="M15" i="3"/>
  <c r="M13" i="3"/>
  <c r="M11" i="3"/>
  <c r="M9" i="3"/>
  <c r="M7" i="3"/>
  <c r="M34" i="3"/>
  <c r="M32" i="3"/>
  <c r="M30" i="3"/>
  <c r="M28" i="3"/>
  <c r="M26" i="3"/>
  <c r="M24" i="3"/>
  <c r="M22" i="3"/>
  <c r="M20" i="3"/>
  <c r="M18" i="3"/>
  <c r="M16" i="3"/>
  <c r="M14" i="3"/>
  <c r="M12" i="3"/>
  <c r="M10" i="3"/>
  <c r="M8" i="3"/>
  <c r="M6" i="3"/>
  <c r="M4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866879B9-AD01-4874-AFFC-12025508C844}" name="MS Access Database_Query2" type="1" refreshedVersion="8" background="1">
    <dbPr connection="DSN=MS Access Database;DBQ=C:\길벗컴활1급총정리\기출\02회\요양보호.accdb;DefaultDir=C:\길벗컴활1급총정리\기출\02회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길벗컴활1급총정리\기출\02회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<sst xmlns="http://schemas.openxmlformats.org/spreadsheetml/2006/main" count="718" uniqueCount="293">
  <si>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</si>
  <si>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</si>
  <si>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</si>
  <si>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</si>
  <si>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</si>
  <si>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</si>
  <si>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</si>
  <si>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</si>
  <si>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</si>
  <si>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</si>
  <si>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</si>
  <si>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</si>
  <si>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</si>
  <si>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</si>
  <si>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</si>
  <si>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</si>
  <si>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</si>
  <si>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</si>
  <si>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</si>
  <si>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</si>
  <si>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</si>
  <si>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</si>
  <si>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</si>
  <si>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</si>
  <si>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</si>
  <si>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</si>
  <si>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</si>
  <si>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</si>
  <si>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</si>
  <si>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</si>
  <si>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</si>
  <si>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</si>
  <si>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</si>
  <si>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</si>
  <si>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</si>
  <si>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</si>
  <si>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</si>
  <si>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</si>
  <si>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</si>
  <si>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</si>
  <si>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</si>
  <si>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</si>
  <si>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</si>
  <si>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</si>
  <si>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</si>
  <si>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</si>
  <si>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</si>
  <si>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</si>
  <si>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</si>
  <si>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</si>
  <si>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</si>
  <si>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</si>
  <si>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</si>
  <si>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</si>
  <si>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</si>
  <si>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</si>
  <si>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</si>
  <si>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</si>
  <si>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</si>
  <si>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</si>
  <si>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</si>
  <si>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</si>
  <si>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</si>
  <si>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</si>
  <si>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</si>
  <si>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</si>
  <si>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</si>
  <si>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</si>
  <si>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</si>
  <si>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</si>
  <si>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</si>
  <si>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</si>
  <si>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</si>
  <si>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</si>
  <si>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</si>
  <si>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</si>
  <si>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</si>
  <si>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</si>
  <si>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</si>
  <si>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</si>
  <si>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</si>
  <si>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</si>
  <si>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</si>
  <si>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</si>
  <si>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</si>
  <si>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</si>
  <si>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</si>
  <si>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</si>
  <si>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</si>
  <si>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</si>
  <si>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</si>
  <si>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</si>
  <si>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</si>
  <si>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</si>
  <si>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</si>
  <si>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</si>
  <si>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</si>
  <si>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</si>
  <si>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</si>
  <si>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</si>
  <si>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</si>
  <si>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</si>
  <si>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</si>
  <si>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</si>
  <si>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</si>
  <si>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</si>
  <si>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</si>
  <si>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</si>
  <si>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</si>
  <si>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</si>
  <si>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</si>
  <si>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</si>
  <si>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</si>
  <si>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</si>
  <si>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</si>
  <si>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</si>
  <si>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</si>
  <si>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</si>
  <si>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</si>
  <si>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</si>
  <si>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</si>
  <si>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</si>
  <si>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</si>
  <si>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</si>
  <si>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</si>
  <si>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</si>
  <si>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</si>
  <si>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</si>
  <si>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</si>
  <si>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</si>
  <si>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</si>
  <si>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</si>
  <si>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</si>
  <si>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</si>
  <si>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</si>
  <si>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</si>
  <si>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</si>
  <si>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</si>
  <si>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</si>
  <si>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</si>
  <si>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</si>
  <si>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</si>
  <si>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</si>
  <si>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</si>
  <si>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</si>
  <si>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</si>
  <si>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</si>
  <si>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</si>
  <si>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</si>
  <si>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</si>
  <si>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</si>
  <si>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</si>
  <si>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</si>
  <si>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</si>
  <si>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</si>
  <si>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</si>
  <si>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</si>
  <si>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</si>
  <si>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</si>
  <si>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</si>
  <si>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</si>
  <si>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</si>
  <si>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</si>
  <si>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</si>
  <si>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</si>
  <si>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</si>
  <si>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</si>
  <si>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</si>
  <si>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</si>
  <si>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</si>
  <si>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</si>
  <si>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</si>
  <si>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</si>
  <si>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</si>
  <si>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</si>
  <si>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</si>
  <si>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</si>
  <si>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</si>
  <si>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</si>
  <si>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</si>
  <si>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</si>
  <si>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</si>
  <si>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</si>
  <si>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</si>
  <si>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</si>
  <si>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</si>
  <si>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</si>
  <si>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</si>
  <si>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</si>
  <si>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</si>
  <si>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</si>
  <si>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</si>
  <si>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</si>
  <si>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</si>
  <si>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</si>
  <si>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</si>
  <si>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</si>
  <si>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</si>
  <si>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</si>
  <si>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</si>
  <si>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</si>
  <si>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</si>
  <si>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</si>
  <si>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</si>
  <si>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</si>
  <si>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</si>
  <si>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</si>
  <si>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</si>
  <si>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</si>
  <si>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</si>
  <si>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</si>
  <si>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</si>
  <si>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</si>
  <si>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</si>
  <si>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</si>
  <si>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</si>
  <si>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</si>
  <si>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</si>
  <si>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</si>
  <si>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</si>
  <si>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</si>
  <si>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</si>
  <si>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</si>
  <si>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</si>
  <si>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</si>
  <si>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</si>
  <si>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</si>
  <si>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</si>
  <si>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</si>
  <si>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</si>
  <si>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</si>
  <si>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</si>
  <si>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</si>
  <si>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</si>
  <si>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</si>
  <si>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</si>
  <si>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</si>
  <si>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</si>
  <si>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</si>
  <si>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</si>
  <si>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</si>
  <si>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</si>
  <si>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</si>
  <si>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</si>
  <si>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</si>
  <si>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</si>
  <si>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</si>
  <si>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</si>
  <si>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</si>
  <si>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</si>
  <si>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</si>
  <si>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</si>
  <si>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</si>
  <si>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</si>
  <si>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</si>
  <si>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</si>
  <si>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</si>
  <si>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</si>
  <si>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</si>
  <si>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</si>
  <si>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</si>
  <si>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</si>
  <si>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</si>
  <si>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</si>
  <si>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</si>
  <si>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</si>
  <si>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</si>
  <si>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</si>
  <si>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</si>
  <si>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</si>
  <si>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</si>
  <si>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진료일</t>
    <phoneticPr fontId="2" type="noConversion"/>
  </si>
  <si>
    <t>진료과목</t>
    <phoneticPr fontId="2" type="noConversion"/>
  </si>
  <si>
    <t>환자코드</t>
    <phoneticPr fontId="2" type="noConversion"/>
  </si>
  <si>
    <t>"A*"</t>
    <phoneticPr fontId="2" type="noConversion"/>
  </si>
  <si>
    <t>"B*"</t>
    <phoneticPr fontId="2" type="noConversion"/>
  </si>
  <si>
    <t>총합계</t>
  </si>
  <si>
    <t>(모두)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</si>
  <si>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</si>
  <si>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</si>
  <si>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</si>
  <si>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</si>
  <si>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</si>
  <si>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</si>
  <si>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</si>
  <si>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</si>
  <si>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</si>
  <si>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</si>
  <si>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</si>
  <si>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</si>
  <si>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</si>
  <si>
    <t>용산</t>
  </si>
  <si>
    <t>11원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</si>
</sst>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77-4B69-9E94-9F06983AE47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77-4B69-9E94-9F06983AE47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77-4B69-9E94-9F06983AE47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77-4B69-9E94-9F06983AE47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77-4B69-9E94-9F06983AE4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1</xdr:row>
          <xdr:rowOff>200025</xdr:rowOff>
        </xdr:from>
        <xdr:to>
          <xdr:col>7</xdr:col>
          <xdr:colOff>0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171450</xdr:colOff>
          <xdr:row>5</xdr:row>
          <xdr:rowOff>1</xdr:rowOff>
        </xdr:from>
        <xdr:to>
          <xdr:col>7</xdr:col>
          <xdr:colOff>0</xdr:colOff>
          <xdr:row>7</xdr:row>
          <xdr:rowOff>19050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D" refreshedDate="45539.596910763888" backgroundQuery="1" createdVersion="8" refreshedVersion="8" minRefreshableVersion="3" recordCount="28" xr:uid="{1C598F35-3A12-4996-A435-F5B79CBFED35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D08F5E-06EB-45CF-B5B7-1AF3C3909F6A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2" baseItem="0" numFmtId="177"/>
    <dataField name="평균 : 일회투약량" fld="3" subtotal="average" baseField="2" baseItem="0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37"/>
  <sheetViews>
    <sheetView workbookViewId="0">
      <selection activeCell="K18" sqref="K18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5.12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  <c r="B32" s="30" t="s">
        <v>272</v>
      </c>
      <c r="C32" t="s">
        <v>273</v>
      </c>
    </row>
    <row r="33" spans="1:5">
      <c r="A33" s="30" t="b">
        <f>YEAR(G3)=2023</f>
        <v>0</v>
      </c>
      <c r="B33" t="b">
        <f>RIGHT(E3,2)="외과"</f>
        <v>1</v>
      </c>
      <c r="C33" t="s">
        <v>274</v>
      </c>
    </row>
    <row r="34" spans="1:5">
      <c r="C34" t="s">
        <v>275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OR(AND(YEAR($C3)&gt;=2000,YEAR($C3)&lt;=2003),AND(HOUR($H3)&gt;=9,HOUR($H3)&lt;=13))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/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>&amp;R&amp;9&amp;P페이지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topLeftCell="C10" workbookViewId="0">
      <selection activeCell="M3" sqref="M3:M35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27" t="s">
        <v>16</v>
      </c>
      <c r="P2" s="29">
        <f>COUNTIFS($C$3:$C$35,"여성",$F$3:$F$35,EOMONTH(MIN($F$3:$F$35),0))</f>
        <v>0</v>
      </c>
    </row>
    <row r="3" spans="1:20">
      <c r="A3" s="14" t="str" cm="1">
        <f t="array" ref="A3">B3&amp;"-"&amp;SUM(IF((B3=$B$3:B35)*(F3&lt;=$F$3:F35),1))</f>
        <v>453555-7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IFERROR(INDEX($P$7:$T$9,MATCH(MID(G3,7,1),$O$7:$O$9,0),MATCH(MID(G3,8,2),$P$6:$T$6,0)),"기타")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28"/>
      <c r="P3" s="29"/>
    </row>
    <row r="4" spans="1:20">
      <c r="A4" s="14" t="str" cm="1">
        <f t="array" ref="A4">B4&amp;"-"&amp;SUM(IF((B4=$B$3:B36)*(F4&lt;=$F$3:F36),1))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IFERROR(INDEX($P$7:$T$9,MATCH(MID(G4,7,1),$O$7:$O$9,0),MATCH(MID(G4,8,2),$P$6:$T$6,0)),"기타")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 cm="1">
        <f t="array" ref="A5">B5&amp;"-"&amp;SUM(IF((B5=$B$3:B37)*(F5&lt;=$F$3:F37),1))</f>
        <v>453555-6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39984</v>
      </c>
      <c r="N5" s="20"/>
      <c r="O5" t="s">
        <v>23</v>
      </c>
    </row>
    <row r="6" spans="1:20">
      <c r="A6" s="14" t="str" cm="1">
        <f t="array" ref="A6">B6&amp;"-"&amp;SUM(IF((B6=$B$3:B38)*(F6&lt;=$F$3:F38),1))</f>
        <v>239850-7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11520.000000000002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 cm="1">
        <f t="array" ref="A7">B7&amp;"-"&amp;SUM(IF((B7=$B$3:B39)*(F7&lt;=$F$3:F39),1))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2268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 cm="1">
        <f t="array" ref="A8">B8&amp;"-"&amp;SUM(IF((B8=$B$3:B40)*(F8&lt;=$F$3:F40),1))</f>
        <v>453555-5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8208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 cm="1">
        <f t="array" ref="A9">B9&amp;"-"&amp;SUM(IF((B9=$B$3:B41)*(F9&lt;=$F$3:F41),1))</f>
        <v>701855-3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 cm="1">
        <f t="array" ref="A10">B10&amp;"-"&amp;SUM(IF((B10=$B$3:B42)*(F10&lt;=$F$3:F42),1))</f>
        <v>239850-6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 cm="1">
        <f t="array" ref="A11">B11&amp;"-"&amp;SUM(IF((B11=$B$3:B43)*(F11&lt;=$F$3:F43),1))</f>
        <v>239850-5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 cm="1">
        <f t="array" ref="A12">B12&amp;"-"&amp;SUM(IF((B12=$B$3:B44)*(F12&lt;=$F$3:F44),1))</f>
        <v>487036-4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14400</v>
      </c>
      <c r="N12" s="20"/>
      <c r="O12" t="s">
        <v>57</v>
      </c>
      <c r="Q12" s="4"/>
      <c r="R12" s="4"/>
      <c r="S12" s="4"/>
      <c r="T12" s="4"/>
    </row>
    <row r="13" spans="1:20">
      <c r="A13" s="14" t="str" cm="1">
        <f t="array" ref="A13">B13&amp;"-"&amp;SUM(IF((B13=$B$3:B45)*(F13&lt;=$F$3:F45),1))</f>
        <v>855434-3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 cm="1">
        <f t="array" ref="A14">B14&amp;"-"&amp;SUM(IF((B14=$B$3:B46)*(F14&lt;=$F$3:F46),1))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e" cm="1">
        <f t="array" ref="P14">REPT("■",ROUNDDOWN(AVERAGE(IF($D$3:$D$35=$O$14:$O$20,$K$3:$K$35)),-1))</f>
        <v>#N/A</v>
      </c>
      <c r="Q14" s="4"/>
      <c r="R14" s="4"/>
      <c r="S14" s="4"/>
      <c r="T14" s="4"/>
    </row>
    <row r="15" spans="1:20">
      <c r="A15" s="14" t="str" cm="1">
        <f t="array" ref="A15">B15&amp;"-"&amp;SUM(IF((B15=$B$3:B47)*(F15&lt;=$F$3:F47),1))</f>
        <v>145694-4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1872.0000000000002</v>
      </c>
      <c r="N15" s="20"/>
      <c r="O15" s="1">
        <v>40</v>
      </c>
      <c r="P15" s="2"/>
      <c r="Q15" s="4"/>
      <c r="R15" s="4"/>
      <c r="S15" s="4"/>
      <c r="T15" s="4"/>
    </row>
    <row r="16" spans="1:20">
      <c r="A16" s="14" t="str" cm="1">
        <f t="array" ref="A16">B16&amp;"-"&amp;SUM(IF((B16=$B$3:B48)*(F16&lt;=$F$3:F48),1))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1152</v>
      </c>
      <c r="N16" s="20"/>
      <c r="O16" s="1">
        <v>50</v>
      </c>
      <c r="P16" s="2"/>
      <c r="Q16" s="4"/>
      <c r="R16" s="4"/>
      <c r="S16" s="4"/>
      <c r="T16" s="4"/>
    </row>
    <row r="17" spans="1:20">
      <c r="A17" s="14" t="str" cm="1">
        <f t="array" ref="A17">B17&amp;"-"&amp;SUM(IF((B17=$B$3:B49)*(F17&lt;=$F$3:F49),1))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3456</v>
      </c>
      <c r="N17" s="20"/>
      <c r="O17" s="1">
        <v>60</v>
      </c>
      <c r="P17" s="2"/>
      <c r="Q17" s="4"/>
      <c r="R17" s="4"/>
      <c r="S17" s="4"/>
      <c r="T17" s="4"/>
    </row>
    <row r="18" spans="1:20">
      <c r="A18" s="14" t="str" cm="1">
        <f t="array" ref="A18">B18&amp;"-"&amp;SUM(IF((B18=$B$3:B50)*(F18&lt;=$F$3:F50),1))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2160</v>
      </c>
      <c r="N18" s="20"/>
      <c r="O18" s="1">
        <v>70</v>
      </c>
      <c r="P18" s="2"/>
      <c r="Q18" s="4"/>
      <c r="R18" s="4"/>
      <c r="S18" s="4"/>
      <c r="T18" s="4"/>
    </row>
    <row r="19" spans="1:20">
      <c r="A19" s="14" t="str" cm="1">
        <f t="array" ref="A19">B19&amp;"-"&amp;SUM(IF((B19=$B$3:B51)*(F19&lt;=$F$3:F51),1))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12288</v>
      </c>
      <c r="N19" s="20"/>
      <c r="O19" s="1">
        <v>80</v>
      </c>
      <c r="P19" s="2"/>
      <c r="Q19" s="4"/>
      <c r="R19" s="4"/>
      <c r="S19" s="4"/>
      <c r="T19" s="4"/>
    </row>
    <row r="20" spans="1:20">
      <c r="A20" s="14" t="str" cm="1">
        <f t="array" ref="A20">B20&amp;"-"&amp;SUM(IF((B20=$B$3:B52)*(F20&lt;=$F$3:F52),1))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3240</v>
      </c>
      <c r="N20" s="20"/>
      <c r="O20" s="1">
        <v>90</v>
      </c>
      <c r="P20" s="2"/>
      <c r="Q20" s="4"/>
      <c r="R20" s="4"/>
      <c r="S20" s="4"/>
      <c r="T20" s="4"/>
    </row>
    <row r="21" spans="1:20">
      <c r="A21" s="14" t="str" cm="1">
        <f t="array" ref="A21">B21&amp;"-"&amp;SUM(IF((B21=$B$3:B53)*(F21&lt;=$F$3:F53),1))</f>
        <v>145694-3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7560</v>
      </c>
      <c r="N21" s="20"/>
    </row>
    <row r="22" spans="1:20">
      <c r="A22" s="14" t="str" cm="1">
        <f t="array" ref="A22">B22&amp;"-"&amp;SUM(IF((B22=$B$3:B54)*(F22&lt;=$F$3:F54),1))</f>
        <v>453555-3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155520</v>
      </c>
      <c r="N22" s="20"/>
    </row>
    <row r="23" spans="1:20">
      <c r="A23" s="14" t="str" cm="1">
        <f t="array" ref="A23">B23&amp;"-"&amp;SUM(IF((B23=$B$3:B55)*(F23&lt;=$F$3:F55),1))</f>
        <v>145694-2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 cm="1">
        <f t="array" ref="A24">B24&amp;"-"&amp;SUM(IF((B24=$B$3:B56)*(F24&lt;=$F$3:F56),1))</f>
        <v>239850-3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56447.999999999993</v>
      </c>
      <c r="N24" s="20"/>
    </row>
    <row r="25" spans="1:20">
      <c r="A25" s="14" t="str" cm="1">
        <f t="array" ref="A25">B25&amp;"-"&amp;SUM(IF((B25=$B$3:B57)*(F25&lt;=$F$3:F57),1))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26112</v>
      </c>
      <c r="N25" s="20"/>
    </row>
    <row r="26" spans="1:20">
      <c r="A26" s="14" t="str" cm="1">
        <f t="array" ref="A26">B26&amp;"-"&amp;SUM(IF((B26=$B$3:B58)*(F26&lt;=$F$3:F58),1))</f>
        <v>453555-2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 cm="1">
        <f t="array" ref="A27">B27&amp;"-"&amp;SUM(IF((B27=$B$3:B59)*(F27&lt;=$F$3:F59),1))</f>
        <v>487036-3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2496</v>
      </c>
      <c r="N27" s="20"/>
    </row>
    <row r="28" spans="1:20">
      <c r="A28" s="14" t="str" cm="1">
        <f t="array" ref="A28">B28&amp;"-"&amp;SUM(IF((B28=$B$3:B60)*(F28&lt;=$F$3:F60),1))</f>
        <v>239850-2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1404</v>
      </c>
      <c r="N28" s="20"/>
      <c r="O28" s="4"/>
      <c r="P28" s="4"/>
      <c r="Q28" s="4"/>
      <c r="R28" s="4"/>
      <c r="S28" s="4"/>
      <c r="T28" s="4"/>
    </row>
    <row r="29" spans="1:20">
      <c r="A29" s="14" t="str" cm="1">
        <f t="array" ref="A29">B29&amp;"-"&amp;SUM(IF((B29=$B$3:B61)*(F29&lt;=$F$3:F61),1))</f>
        <v>453555-1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 cm="1">
        <f t="array" ref="A30">B30&amp;"-"&amp;SUM(IF((B30=$B$3:B62)*(F30&lt;=$F$3:F62),1))</f>
        <v>487036-2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9504</v>
      </c>
      <c r="N30" s="20"/>
      <c r="O30" s="4"/>
      <c r="P30" s="4"/>
      <c r="Q30" s="4"/>
      <c r="R30" s="4"/>
      <c r="S30" s="4"/>
      <c r="T30" s="4"/>
    </row>
    <row r="31" spans="1:20">
      <c r="A31" s="14" t="str" cm="1">
        <f t="array" ref="A31">B31&amp;"-"&amp;SUM(IF((B31=$B$3:B63)*(F31&lt;=$F$3:F63),1))</f>
        <v>145694-1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2880</v>
      </c>
      <c r="N31" s="20"/>
      <c r="O31" s="4"/>
      <c r="P31" s="4"/>
      <c r="Q31" s="4"/>
      <c r="R31" s="4"/>
      <c r="S31" s="4"/>
      <c r="T31" s="4"/>
    </row>
    <row r="32" spans="1:20">
      <c r="A32" s="14" t="str" cm="1">
        <f t="array" ref="A32">B32&amp;"-"&amp;SUM(IF((B32=$B$3:B64)*(F32&lt;=$F$3:F64),1))</f>
        <v>487036-1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 cm="1">
        <f t="array" ref="A33">B33&amp;"-"&amp;SUM(IF((B33=$B$3:B65)*(F33&lt;=$F$3:F65),1))</f>
        <v>855434-1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88200</v>
      </c>
      <c r="N33" s="20"/>
      <c r="O33" s="4"/>
      <c r="P33" s="4"/>
      <c r="Q33" s="4"/>
      <c r="R33" s="4"/>
      <c r="S33" s="4"/>
      <c r="T33" s="4"/>
    </row>
    <row r="34" spans="1:20">
      <c r="A34" s="14" t="str" cm="1">
        <f t="array" ref="A34">B34&amp;"-"&amp;SUM(IF((B34=$B$3:B66)*(F34&lt;=$F$3:F66),1))</f>
        <v>701855-1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6480</v>
      </c>
      <c r="N34" s="20"/>
      <c r="O34" s="4"/>
      <c r="P34" s="4"/>
      <c r="Q34" s="4"/>
      <c r="R34" s="4"/>
      <c r="S34" s="4"/>
      <c r="T34" s="4"/>
    </row>
    <row r="35" spans="1:20">
      <c r="A35" s="14" t="str" cm="1">
        <f t="array" ref="A35">B35&amp;"-"&amp;SUM(IF((B35=$B$3:B67)*(F35&lt;=$F$3:F67),1))</f>
        <v>239850-1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69120.000000000015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A12" sqref="A12"/>
    </sheetView>
  </sheetViews>
  <sheetFormatPr defaultRowHeight="16.5"/>
  <cols>
    <col min="1" max="1" width="7.5" bestFit="1" customWidth="1"/>
    <col min="2" max="2" width="13.25" bestFit="1" customWidth="1"/>
    <col min="3" max="47" width="17.375" bestFit="1" customWidth="1"/>
    <col min="48" max="49" width="22.125" bestFit="1" customWidth="1"/>
  </cols>
  <sheetData>
    <row r="2" spans="1:4">
      <c r="A2" s="31" t="s">
        <v>86</v>
      </c>
      <c r="B2" t="s">
        <v>277</v>
      </c>
    </row>
    <row r="4" spans="1:4">
      <c r="A4" s="31" t="s">
        <v>88</v>
      </c>
      <c r="B4" s="31" t="s">
        <v>87</v>
      </c>
      <c r="C4" t="s">
        <v>278</v>
      </c>
      <c r="D4" t="s">
        <v>279</v>
      </c>
    </row>
    <row r="5" spans="1:4">
      <c r="A5" t="s">
        <v>46</v>
      </c>
      <c r="C5" s="32"/>
      <c r="D5" s="32"/>
    </row>
    <row r="6" spans="1:4">
      <c r="B6" t="s">
        <v>280</v>
      </c>
      <c r="C6" s="32">
        <v>1.3333333333333333</v>
      </c>
      <c r="D6" s="32">
        <v>0.46666666666666662</v>
      </c>
    </row>
    <row r="7" spans="1:4">
      <c r="B7" t="s">
        <v>281</v>
      </c>
      <c r="C7" s="32">
        <v>1.7999999999999998</v>
      </c>
      <c r="D7" s="32">
        <v>0.6</v>
      </c>
    </row>
    <row r="8" spans="1:4">
      <c r="B8" t="s">
        <v>282</v>
      </c>
      <c r="C8" s="32">
        <v>0.2</v>
      </c>
      <c r="D8" s="32">
        <v>0.2</v>
      </c>
    </row>
    <row r="9" spans="1:4">
      <c r="B9" t="s">
        <v>283</v>
      </c>
      <c r="C9" s="32">
        <v>0.95</v>
      </c>
      <c r="D9" s="32">
        <v>0.67499999999999993</v>
      </c>
    </row>
    <row r="10" spans="1:4">
      <c r="B10" t="s">
        <v>284</v>
      </c>
      <c r="C10" s="32">
        <v>1.8</v>
      </c>
      <c r="D10" s="32">
        <v>0.9</v>
      </c>
    </row>
    <row r="11" spans="1:4">
      <c r="B11" t="s">
        <v>285</v>
      </c>
      <c r="C11" s="32">
        <v>1.2000000000000002</v>
      </c>
      <c r="D11" s="32">
        <v>0.4</v>
      </c>
    </row>
    <row r="12" spans="1:4">
      <c r="A12" t="s">
        <v>287</v>
      </c>
      <c r="C12" s="32">
        <v>2.0999999999999996</v>
      </c>
      <c r="D12" s="32">
        <v>0.9</v>
      </c>
    </row>
    <row r="13" spans="1:4">
      <c r="A13" t="s">
        <v>288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281</v>
      </c>
      <c r="C15" s="32">
        <v>1</v>
      </c>
      <c r="D15" s="32">
        <v>0.5</v>
      </c>
    </row>
    <row r="16" spans="1:4">
      <c r="B16" t="s">
        <v>282</v>
      </c>
      <c r="C16" s="32">
        <v>0.375</v>
      </c>
      <c r="D16" s="32">
        <v>0.25</v>
      </c>
    </row>
    <row r="17" spans="1:4">
      <c r="B17" t="s">
        <v>283</v>
      </c>
      <c r="C17" s="32">
        <v>1.0499999999999998</v>
      </c>
      <c r="D17" s="32">
        <v>0.7</v>
      </c>
    </row>
    <row r="18" spans="1:4">
      <c r="B18" t="s">
        <v>286</v>
      </c>
      <c r="C18" s="32">
        <v>0.57500000000000007</v>
      </c>
      <c r="D18" s="32">
        <v>0.25</v>
      </c>
    </row>
    <row r="19" spans="1:4">
      <c r="B19" t="s">
        <v>284</v>
      </c>
      <c r="C19" s="32">
        <v>1.4</v>
      </c>
      <c r="D19" s="32">
        <v>0.55999999999999994</v>
      </c>
    </row>
    <row r="20" spans="1:4">
      <c r="B20" t="s">
        <v>285</v>
      </c>
      <c r="C20" s="32">
        <v>1.8</v>
      </c>
      <c r="D20" s="32">
        <v>0.9</v>
      </c>
    </row>
    <row r="21" spans="1:4">
      <c r="A21" t="s">
        <v>289</v>
      </c>
      <c r="C21" s="32">
        <v>2.4000000000000004</v>
      </c>
      <c r="D21" s="32">
        <v>0.9</v>
      </c>
    </row>
    <row r="22" spans="1:4">
      <c r="A22" t="s">
        <v>290</v>
      </c>
      <c r="C22" s="32">
        <v>0.2</v>
      </c>
      <c r="D22" s="32">
        <v>0.2</v>
      </c>
    </row>
    <row r="23" spans="1:4">
      <c r="A23" t="s">
        <v>276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E5" sqref="E5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customFilters>
        <customFilter val="*내과"/>
        <customFilter val="*외과"/>
      </custom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8E741B77-20FF-4EF3-8EB9-50FCBF775976}">
      <formula1>ISERROR(FIND("",B3,2))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J22" sqref="J22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19050</xdr:colOff>
                    <xdr:row>1</xdr:row>
                    <xdr:rowOff>200025</xdr:rowOff>
                  </from>
                  <to>
                    <xdr:col>7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171450</xdr:colOff>
                    <xdr:row>5</xdr:row>
                    <xdr:rowOff>0</xdr:rowOff>
                  </from>
                  <to>
                    <xdr:col>7</xdr:col>
                    <xdr:colOff>0</xdr:colOff>
                    <xdr:row>7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M24" sqref="M24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K9" sqref="K9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 t="s">
        <v>267</v>
      </c>
      <c r="B5" s="24" t="s">
        <v>263</v>
      </c>
      <c r="C5" s="24">
        <v>2</v>
      </c>
      <c r="D5" s="25">
        <v>250000</v>
      </c>
      <c r="E5" s="25" t="s">
        <v>268</v>
      </c>
      <c r="G5" s="1" t="s">
        <v>263</v>
      </c>
    </row>
    <row r="6" spans="1:7">
      <c r="A6" s="24" t="s">
        <v>291</v>
      </c>
      <c r="B6" s="24" t="s">
        <v>263</v>
      </c>
      <c r="C6" s="24">
        <v>2</v>
      </c>
      <c r="D6" s="25">
        <v>250000</v>
      </c>
      <c r="E6" s="25" t="s">
        <v>268</v>
      </c>
      <c r="G6" s="1" t="s">
        <v>264</v>
      </c>
    </row>
    <row r="7" spans="1:7">
      <c r="A7" s="24" t="s">
        <v>267</v>
      </c>
      <c r="B7" s="24" t="s">
        <v>262</v>
      </c>
      <c r="C7" s="24">
        <v>1</v>
      </c>
      <c r="D7" s="25">
        <v>11</v>
      </c>
      <c r="E7" s="25" t="s">
        <v>292</v>
      </c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CID</cp:lastModifiedBy>
  <cp:lastPrinted>2024-09-04T05:18:28Z</cp:lastPrinted>
  <dcterms:created xsi:type="dcterms:W3CDTF">2023-05-30T06:41:20Z</dcterms:created>
  <dcterms:modified xsi:type="dcterms:W3CDTF">2024-09-04T06:06:10Z</dcterms:modified>
</cp:coreProperties>
</file>