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양서현\Desktop\"/>
    </mc:Choice>
  </mc:AlternateContent>
  <xr:revisionPtr revIDLastSave="0" documentId="13_ncr:1_{A880D35F-EF99-4976-B11C-4F92E06F4472}" xr6:coauthVersionLast="47" xr6:coauthVersionMax="47" xr10:uidLastSave="{00000000-0000-0000-0000-000000000000}"/>
  <bookViews>
    <workbookView xWindow="-108" yWindow="-108" windowWidth="23256" windowHeight="12456" firstSheet="1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M4" i="3" a="1"/>
  <c r="M4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10" i="3" a="1"/>
  <c r="M10" i="3" s="1"/>
  <c r="M11" i="3" a="1"/>
  <c r="M11" i="3" s="1"/>
  <c r="M12" i="3" a="1"/>
  <c r="M12" i="3" s="1"/>
  <c r="M13" i="3" a="1"/>
  <c r="M13" i="3" s="1"/>
  <c r="M14" i="3" a="1"/>
  <c r="M14" i="3" s="1"/>
  <c r="M15" i="3" a="1"/>
  <c r="M15" i="3" s="1"/>
  <c r="M16" i="3" a="1"/>
  <c r="M16" i="3" s="1"/>
  <c r="M17" i="3" a="1"/>
  <c r="M17" i="3" s="1"/>
  <c r="M18" i="3" a="1"/>
  <c r="M18" i="3" s="1"/>
  <c r="M19" i="3" a="1"/>
  <c r="M19" i="3" s="1"/>
  <c r="M20" i="3" a="1"/>
  <c r="M20" i="3" s="1"/>
  <c r="M21" i="3" a="1"/>
  <c r="M21" i="3" s="1"/>
  <c r="M22" i="3" a="1"/>
  <c r="M22" i="3" s="1"/>
  <c r="M23" i="3" a="1"/>
  <c r="M23" i="3" s="1"/>
  <c r="M24" i="3" a="1"/>
  <c r="M24" i="3" s="1"/>
  <c r="M25" i="3" a="1"/>
  <c r="M25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31" i="3" a="1"/>
  <c r="M31" i="3" s="1"/>
  <c r="M32" i="3" a="1"/>
  <c r="M32" i="3" s="1"/>
  <c r="M33" i="3" a="1"/>
  <c r="M33" i="3" s="1"/>
  <c r="M34" i="3" a="1"/>
  <c r="M34" i="3" s="1"/>
  <c r="M35" i="3" a="1"/>
  <c r="M35" i="3" s="1"/>
  <c r="M3" i="3" a="1"/>
  <c r="M3" i="3" s="1"/>
  <c r="A34" i="1"/>
  <c r="A33" i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3CEFC204-63D0-4CD8-9BD6-34D44BCBDA6E}" name="MS Access Database_Query2" type="1" refreshedVersion="8" background="1">
    <dbPr connection="DSN=MS Access Database;DBQ=C:\Users\양서현\Documents\카카오톡 받은 파일\요양보호.accdb;DefaultDir=C:\Users\양서현\Documents\카카오톡 받은 파일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Users\양서현\Documents\카카오톡 받은 파일\요양보호.accdb`.요양보호관리대상 요양보호관리대상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<sst xmlns="http://schemas.openxmlformats.org/spreadsheetml/2006/main" count="723" uniqueCount="290">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</sst>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2-4D01-B82B-40D5ED957B2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2-4D01-B82B-40D5ED957B2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2-4D01-B82B-40D5ED957B2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2-4D01-B82B-40D5ED957B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2-4D01-B82B-40D5ED957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서현" refreshedDate="45811.931942824071" backgroundQuery="1" createdVersion="8" refreshedVersion="8" minRefreshableVersion="3" recordCount="33" xr:uid="{3ED990BD-5AE3-45CC-8B4C-169B5F4EABB1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3">
        <s v="서울"/>
        <s v="경기"/>
        <s v="제주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8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1"/>
    <x v="6"/>
    <x v="2"/>
    <x v="0"/>
    <x v="5"/>
  </r>
  <r>
    <x v="0"/>
    <x v="7"/>
    <x v="1"/>
    <x v="0"/>
    <x v="5"/>
  </r>
  <r>
    <x v="1"/>
    <x v="7"/>
    <x v="0"/>
    <x v="3"/>
    <x v="6"/>
  </r>
  <r>
    <x v="0"/>
    <x v="8"/>
    <x v="1"/>
    <x v="4"/>
    <x v="7"/>
  </r>
  <r>
    <x v="0"/>
    <x v="9"/>
    <x v="0"/>
    <x v="3"/>
    <x v="6"/>
  </r>
  <r>
    <x v="1"/>
    <x v="10"/>
    <x v="2"/>
    <x v="0"/>
    <x v="0"/>
  </r>
  <r>
    <x v="1"/>
    <x v="11"/>
    <x v="0"/>
    <x v="3"/>
    <x v="8"/>
  </r>
  <r>
    <x v="0"/>
    <x v="12"/>
    <x v="2"/>
    <x v="3"/>
    <x v="6"/>
  </r>
  <r>
    <x v="0"/>
    <x v="2"/>
    <x v="1"/>
    <x v="5"/>
    <x v="9"/>
  </r>
  <r>
    <x v="0"/>
    <x v="13"/>
    <x v="1"/>
    <x v="1"/>
    <x v="10"/>
  </r>
  <r>
    <x v="1"/>
    <x v="14"/>
    <x v="1"/>
    <x v="5"/>
    <x v="11"/>
  </r>
  <r>
    <x v="1"/>
    <x v="15"/>
    <x v="0"/>
    <x v="0"/>
    <x v="3"/>
  </r>
  <r>
    <x v="1"/>
    <x v="15"/>
    <x v="2"/>
    <x v="2"/>
    <x v="12"/>
  </r>
  <r>
    <x v="1"/>
    <x v="16"/>
    <x v="0"/>
    <x v="3"/>
    <x v="13"/>
  </r>
  <r>
    <x v="1"/>
    <x v="8"/>
    <x v="0"/>
    <x v="6"/>
    <x v="14"/>
  </r>
  <r>
    <x v="1"/>
    <x v="10"/>
    <x v="0"/>
    <x v="5"/>
    <x v="11"/>
  </r>
  <r>
    <x v="1"/>
    <x v="17"/>
    <x v="0"/>
    <x v="0"/>
    <x v="5"/>
  </r>
  <r>
    <x v="1"/>
    <x v="18"/>
    <x v="0"/>
    <x v="1"/>
    <x v="1"/>
  </r>
  <r>
    <x v="0"/>
    <x v="6"/>
    <x v="1"/>
    <x v="7"/>
    <x v="15"/>
  </r>
  <r>
    <x v="1"/>
    <x v="19"/>
    <x v="0"/>
    <x v="3"/>
    <x v="13"/>
  </r>
  <r>
    <x v="1"/>
    <x v="20"/>
    <x v="0"/>
    <x v="2"/>
    <x v="2"/>
  </r>
  <r>
    <x v="1"/>
    <x v="21"/>
    <x v="0"/>
    <x v="2"/>
    <x v="16"/>
  </r>
  <r>
    <x v="1"/>
    <x v="0"/>
    <x v="0"/>
    <x v="1"/>
    <x v="10"/>
  </r>
  <r>
    <x v="1"/>
    <x v="22"/>
    <x v="1"/>
    <x v="3"/>
    <x v="13"/>
  </r>
  <r>
    <x v="1"/>
    <x v="23"/>
    <x v="1"/>
    <x v="6"/>
    <x v="17"/>
  </r>
  <r>
    <x v="1"/>
    <x v="16"/>
    <x v="0"/>
    <x v="0"/>
    <x v="5"/>
  </r>
  <r>
    <x v="1"/>
    <x v="24"/>
    <x v="2"/>
    <x v="3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AC391-6F06-4447-8C08-13D833494723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5">
        <item x="1"/>
        <item x="0"/>
        <item h="1" x="2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22" workbookViewId="0">
      <selection activeCell="O16" sqref="O16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</row>
    <row r="33" spans="1:5">
      <c r="A33">
        <f>(YEAR($G3)=2023)*(RIGHT($E3,2)="외과")</f>
        <v>0</v>
      </c>
      <c r="B33" s="30" t="s">
        <v>273</v>
      </c>
    </row>
    <row r="34" spans="1:5">
      <c r="A34">
        <f>(YEAR(G3)=2023)*(RIGHT(E3,2)="외과")</f>
        <v>0</v>
      </c>
      <c r="B34" s="30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AND(OR(YEAR($C3)&gt;=2000, YEAR($C3)&lt;=2023), HOUR($H3)&gt;=9,HOUR($H3)&lt;=11)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workbookViewId="0">
      <selection activeCell="O10" sqref="O10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D1" workbookViewId="0">
      <selection activeCell="R33" sqref="R33"/>
    </sheetView>
  </sheetViews>
  <sheetFormatPr defaultRowHeight="17.399999999999999"/>
  <cols>
    <col min="1" max="1" width="9.09765625" bestFit="1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/>
    </row>
    <row r="3" spans="1:20">
      <c r="A3" s="14" t="str">
        <f t="array" ref="A3">$B3&amp;"-"&amp; SUM(IF(($B$3:$B$35=$B3)*($F$3:$F$35&gt;=F3:F35),1))</f>
        <v>453555-7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 t="str">
        <f t="array" ref="A4">$B4&amp;"-"&amp; SUM(IF(($B$3:$B$35=$B4)*($F$3:$F$35&gt;=F4:F36),1))</f>
        <v>792876-0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$B5&amp;"-"&amp; SUM(IF(($B$3:$B$35=$B5)*($F$3:$F$35&gt;=F5:F37),1))</f>
        <v>453555-0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$B6&amp;"-"&amp; SUM(IF(($B$3:$B$35=$B6)*($F$3:$F$35&gt;=F6:F38),1))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$B7&amp;"-"&amp; SUM(IF(($B$3:$B$35=$B7)*($F$3:$F$35&gt;=F7:F39),1))</f>
        <v>423576-0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$B8&amp;"-"&amp; SUM(IF(($B$3:$B$35=$B8)*($F$3:$F$35&gt;=F8:F40),1))</f>
        <v>453555-0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$B9&amp;"-"&amp; SUM(IF(($B$3:$B$35=$B9)*($F$3:$F$35&gt;=F9:F41),1))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$B10&amp;"-"&amp; SUM(IF(($B$3:$B$35=$B10)*($F$3:$F$35&gt;=F10:F42),1))</f>
        <v>239850-1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$B11&amp;"-"&amp; SUM(IF(($B$3:$B$35=$B11)*($F$3:$F$35&gt;=F11:F43),1))</f>
        <v>239850-2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$B12&amp;"-"&amp; SUM(IF(($B$3:$B$35=$B12)*($F$3:$F$35&gt;=F12:F44),1))</f>
        <v>487036-3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$B13&amp;"-"&amp; SUM(IF(($B$3:$B$35=$B13)*($F$3:$F$35&gt;=F13:F45),1))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$B14&amp;"-"&amp; SUM(IF(($B$3:$B$35=$B14)*($F$3:$F$35&gt;=F14:F46),1))</f>
        <v>239850-2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 t="str">
        <f t="array" ref="A15">$B15&amp;"-"&amp; SUM(IF(($B$3:$B$35=$B15)*($F$3:$F$35&gt;=F15:F47),1))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 t="str">
        <f t="array" ref="A16">$B16&amp;"-"&amp; SUM(IF(($B$3:$B$35=$B16)*($F$3:$F$35&gt;=F16:F48),1))</f>
        <v>453555-2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 t="str">
        <f t="array" ref="A17">$B17&amp;"-"&amp; SUM(IF(($B$3:$B$35=$B17)*($F$3:$F$35&gt;=F17:F49),1))</f>
        <v>284064-0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 t="str">
        <f t="array" ref="A18">$B18&amp;"-"&amp; SUM(IF(($B$3:$B$35=$B18)*($F$3:$F$35&gt;=F18:F50),1))</f>
        <v>701855-1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 t="str">
        <f t="array" ref="A19">$B19&amp;"-"&amp; SUM(IF(($B$3:$B$35=$B19)*($F$3:$F$35&gt;=F19:F51),1))</f>
        <v>937768-0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 t="str">
        <f t="array" ref="A20">$B20&amp;"-"&amp; SUM(IF(($B$3:$B$35=$B20)*($F$3:$F$35&gt;=F20:F52),1))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 t="str">
        <f t="array" ref="A21">$B21&amp;"-"&amp; SUM(IF(($B$3:$B$35=$B21)*($F$3:$F$35&gt;=F21:F53),1))</f>
        <v>145694-3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$B22&amp;"-"&amp; SUM(IF(($B$3:$B$35=$B22)*($F$3:$F$35&gt;=F22:F54),1))</f>
        <v>453555-3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$B23&amp;"-"&amp; SUM(IF(($B$3:$B$35=$B23)*($F$3:$F$35&gt;=F23:F55),1))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$B24&amp;"-"&amp; SUM(IF(($B$3:$B$35=$B24)*($F$3:$F$35&gt;=F24:F56),1))</f>
        <v>239850-3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$B25&amp;"-"&amp; SUM(IF(($B$3:$B$35=$B25)*($F$3:$F$35&gt;=F25:F57),1))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$B26&amp;"-"&amp; SUM(IF(($B$3:$B$35=$B26)*($F$3:$F$35&gt;=F26:F58),1))</f>
        <v>453555-4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$B27&amp;"-"&amp; SUM(IF(($B$3:$B$35=$B27)*($F$3:$F$35&gt;=F27:F59),1))</f>
        <v>487036-4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$B28&amp;"-"&amp; SUM(IF(($B$3:$B$35=$B28)*($F$3:$F$35&gt;=F28:F60),1))</f>
        <v>239850-5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$B29&amp;"-"&amp; SUM(IF(($B$3:$B$35=$B29)*($F$3:$F$35&gt;=F29:F61),1))</f>
        <v>453555-4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$B30&amp;"-"&amp; SUM(IF(($B$3:$B$35=$B30)*($F$3:$F$35&gt;=F30:F62),1))</f>
        <v>487036-4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$B31&amp;"-"&amp; SUM(IF(($B$3:$B$35=$B31)*($F$3:$F$35&gt;=F31:F63),1))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$B32&amp;"-"&amp; SUM(IF(($B$3:$B$35=$B32)*($F$3:$F$35&gt;=F32:F64),1))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$B33&amp;"-"&amp; SUM(IF(($B$3:$B$35=$B33)*($F$3:$F$35&gt;=F33:F65),1))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$B34&amp;"-"&amp; SUM(IF(($B$3:$B$35=$B34)*($F$3:$F$35&gt;=F34:F66),1))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$B35&amp;"-"&amp; SUM(IF(($B$3:$B$35=$B35)*($F$3:$F$35&gt;=F35:F67),1))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3" sqref="G23"/>
    </sheetView>
  </sheetViews>
  <sheetFormatPr defaultRowHeight="17.399999999999999"/>
  <cols>
    <col min="1" max="1" width="7" bestFit="1" customWidth="1"/>
    <col min="2" max="2" width="12.3984375" bestFit="1" customWidth="1"/>
    <col min="3" max="4" width="16.19921875" bestFit="1" customWidth="1"/>
    <col min="5" max="26" width="4.3984375" bestFit="1" customWidth="1"/>
    <col min="27" max="27" width="16.19921875" bestFit="1" customWidth="1"/>
    <col min="28" max="51" width="4.3984375" bestFit="1" customWidth="1"/>
    <col min="52" max="53" width="20.796875" bestFit="1" customWidth="1"/>
  </cols>
  <sheetData>
    <row r="2" spans="1:4">
      <c r="A2" s="31" t="s">
        <v>86</v>
      </c>
      <c r="B2" t="s">
        <v>275</v>
      </c>
    </row>
    <row r="4" spans="1:4">
      <c r="A4" s="31" t="s">
        <v>88</v>
      </c>
      <c r="B4" s="31" t="s">
        <v>87</v>
      </c>
      <c r="C4" t="s">
        <v>284</v>
      </c>
      <c r="D4" t="s">
        <v>285</v>
      </c>
    </row>
    <row r="5" spans="1:4">
      <c r="A5" t="s">
        <v>46</v>
      </c>
      <c r="C5" s="32"/>
      <c r="D5" s="32"/>
    </row>
    <row r="6" spans="1:4">
      <c r="B6" t="s">
        <v>277</v>
      </c>
      <c r="C6" s="32">
        <v>1.3333333333333333</v>
      </c>
      <c r="D6" s="32">
        <v>0.46666666666666662</v>
      </c>
    </row>
    <row r="7" spans="1:4">
      <c r="B7" t="s">
        <v>278</v>
      </c>
      <c r="C7" s="32">
        <v>1.7999999999999998</v>
      </c>
      <c r="D7" s="32">
        <v>0.6</v>
      </c>
    </row>
    <row r="8" spans="1:4">
      <c r="B8" t="s">
        <v>279</v>
      </c>
      <c r="C8" s="32">
        <v>0.2</v>
      </c>
      <c r="D8" s="32">
        <v>0.2</v>
      </c>
    </row>
    <row r="9" spans="1:4">
      <c r="B9" t="s">
        <v>280</v>
      </c>
      <c r="C9" s="32">
        <v>0.95</v>
      </c>
      <c r="D9" s="32">
        <v>0.67500000000000004</v>
      </c>
    </row>
    <row r="10" spans="1:4">
      <c r="B10" t="s">
        <v>281</v>
      </c>
      <c r="C10" s="32">
        <v>1.8</v>
      </c>
      <c r="D10" s="32">
        <v>0.9</v>
      </c>
    </row>
    <row r="11" spans="1:4">
      <c r="B11" t="s">
        <v>282</v>
      </c>
      <c r="C11" s="32">
        <v>1.2000000000000002</v>
      </c>
      <c r="D11" s="32">
        <v>0.4</v>
      </c>
    </row>
    <row r="12" spans="1:4">
      <c r="A12" t="s">
        <v>286</v>
      </c>
      <c r="C12" s="32">
        <v>2.0999999999999996</v>
      </c>
      <c r="D12" s="32">
        <v>0.9</v>
      </c>
    </row>
    <row r="13" spans="1:4">
      <c r="A13" t="s">
        <v>287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278</v>
      </c>
      <c r="C15" s="32">
        <v>1</v>
      </c>
      <c r="D15" s="32">
        <v>0.5</v>
      </c>
    </row>
    <row r="16" spans="1:4">
      <c r="B16" t="s">
        <v>279</v>
      </c>
      <c r="C16" s="32">
        <v>0.375</v>
      </c>
      <c r="D16" s="32">
        <v>0.25</v>
      </c>
    </row>
    <row r="17" spans="1:4">
      <c r="B17" t="s">
        <v>280</v>
      </c>
      <c r="C17" s="32">
        <v>1.0499999999999998</v>
      </c>
      <c r="D17" s="32">
        <v>0.7</v>
      </c>
    </row>
    <row r="18" spans="1:4">
      <c r="B18" t="s">
        <v>283</v>
      </c>
      <c r="C18" s="32">
        <v>0.57499999999999996</v>
      </c>
      <c r="D18" s="32">
        <v>0.25</v>
      </c>
    </row>
    <row r="19" spans="1:4">
      <c r="B19" t="s">
        <v>281</v>
      </c>
      <c r="C19" s="32">
        <v>1.4</v>
      </c>
      <c r="D19" s="32">
        <v>0.55999999999999994</v>
      </c>
    </row>
    <row r="20" spans="1:4">
      <c r="B20" t="s">
        <v>282</v>
      </c>
      <c r="C20" s="32">
        <v>1.8</v>
      </c>
      <c r="D20" s="32">
        <v>0.9</v>
      </c>
    </row>
    <row r="21" spans="1:4">
      <c r="A21" t="s">
        <v>288</v>
      </c>
      <c r="C21" s="32">
        <v>2.4000000000000004</v>
      </c>
      <c r="D21" s="32">
        <v>0.9</v>
      </c>
    </row>
    <row r="22" spans="1:4">
      <c r="A22" t="s">
        <v>289</v>
      </c>
      <c r="C22" s="32">
        <v>0.2</v>
      </c>
      <c r="D22" s="32">
        <v>0.2</v>
      </c>
    </row>
    <row r="23" spans="1:4">
      <c r="A23" t="s">
        <v>276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M35" sqref="M35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</autoFilter>
  <sortState xmlns:xlrd2="http://schemas.microsoft.com/office/spreadsheetml/2017/richdata2" ref="A3:H30">
    <sortCondition ref="A3:A30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27E5FCFF-8CB8-452B-B017-56E645CFBD37}">
      <formula1>"FIND("""",ISERRR($B3))"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6" sqref="I6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8" workbookViewId="0">
      <selection activeCell="N19" sqref="N19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M3" sqref="M3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서현 양</cp:lastModifiedBy>
  <cp:lastPrinted>2025-06-03T14:33:20Z</cp:lastPrinted>
  <dcterms:created xsi:type="dcterms:W3CDTF">2023-05-30T06:41:20Z</dcterms:created>
  <dcterms:modified xsi:type="dcterms:W3CDTF">2025-06-03T14:40:49Z</dcterms:modified>
</cp:coreProperties>
</file>