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강수희\Desktop\기출\01회\"/>
    </mc:Choice>
  </mc:AlternateContent>
  <xr:revisionPtr revIDLastSave="0" documentId="13_ncr:1_{A71BD32A-78D2-4528-9FD4-B6697A64DC2B}" xr6:coauthVersionLast="47" xr6:coauthVersionMax="47" xr10:uidLastSave="{00000000-0000-0000-0000-000000000000}"/>
  <bookViews>
    <workbookView xWindow="-108" yWindow="-108" windowWidth="23256" windowHeight="12456" firstSheet="2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3" l="1" a="1"/>
  <c r="I6" i="3" a="1"/>
  <c r="I7" i="3" a="1"/>
  <c r="I8" i="3" a="1"/>
  <c r="I9" i="3" a="1"/>
  <c r="I10" i="3" a="1"/>
  <c r="I11" i="3" a="1"/>
  <c r="I12" i="3" a="1"/>
  <c r="I13" i="3" a="1"/>
  <c r="I14" i="3" a="1"/>
  <c r="I15" i="3" a="1"/>
  <c r="I16" i="3" a="1"/>
  <c r="I17" i="3" a="1"/>
  <c r="I18" i="3" a="1"/>
  <c r="I19" i="3" a="1"/>
  <c r="I20" i="3" a="1"/>
  <c r="I21" i="3" a="1"/>
  <c r="I22" i="3" a="1"/>
  <c r="I23" i="3" a="1"/>
  <c r="I24" i="3" a="1"/>
  <c r="I25" i="3" a="1"/>
  <c r="I26" i="3" a="1"/>
  <c r="I27" i="3" a="1"/>
  <c r="I28" i="3" a="1"/>
  <c r="I4" i="3" a="1"/>
  <c r="L20" i="3" a="1"/>
  <c r="L21" i="3" a="1"/>
  <c r="N9" i="3" a="1"/>
  <c r="N9" i="3" s="1"/>
  <c r="O9" i="3" a="1"/>
  <c r="O9" i="3"/>
  <c r="N10" i="3" a="1"/>
  <c r="N10" i="3" s="1"/>
  <c r="O10" i="3" a="1"/>
  <c r="O10" i="3"/>
  <c r="N11" i="3" a="1"/>
  <c r="N11" i="3" s="1"/>
  <c r="O11" i="3" a="1"/>
  <c r="O11" i="3" s="1"/>
  <c r="N12" i="3" a="1"/>
  <c r="N12" i="3" s="1"/>
  <c r="O12" i="3" a="1"/>
  <c r="O12" i="3" s="1"/>
  <c r="N13" i="3" a="1"/>
  <c r="N13" i="3" s="1"/>
  <c r="O13" i="3" a="1"/>
  <c r="O13" i="3"/>
  <c r="N14" i="3" a="1"/>
  <c r="N14" i="3"/>
  <c r="O14" i="3" a="1"/>
  <c r="O14" i="3"/>
  <c r="N15" i="3" a="1"/>
  <c r="N15" i="3"/>
  <c r="O15" i="3" a="1"/>
  <c r="O15" i="3" s="1"/>
  <c r="N16" i="3" a="1"/>
  <c r="N16" i="3" s="1"/>
  <c r="O16" i="3" a="1"/>
  <c r="O16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/>
  <c r="M16" i="3" a="1"/>
  <c r="M16" i="3"/>
  <c r="M9" i="3" a="1"/>
  <c r="M9" i="3" s="1"/>
  <c r="L10" i="3" a="1"/>
  <c r="L10" i="3"/>
  <c r="L11" i="3" a="1"/>
  <c r="L11" i="3"/>
  <c r="L12" i="3" a="1"/>
  <c r="L12" i="3" s="1"/>
  <c r="L13" i="3" a="1"/>
  <c r="L13" i="3"/>
  <c r="L14" i="3" a="1"/>
  <c r="L14" i="3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8ABAE2DF-9B95-46EA-8462-24D709DF753D}" sourceFile="C:\Users\강수희\Desktop\기출\01회\재활용센터.accdb" keepAlive="1" name="재활용센터" type="5" refreshedVersion="8" background="1">
    <dbPr connection="Provider=Microsoft.ACE.OLEDB.12.0;User ID=Admin;Data Source=C:\Users\강수희\Desktop\기출\01회\재활용센터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센터관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<sst xmlns="http://schemas.openxmlformats.org/spreadsheetml/2006/main" count="536" uniqueCount="216">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</sst>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8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5-47C2-9528-278C4F66609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9055-47C2-9528-278C4F666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</xdr:row>
      <xdr:rowOff>0</xdr:rowOff>
    </xdr:from>
    <xdr:to>
      <xdr:col>7</xdr:col>
      <xdr:colOff>7620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DBB01F4-412B-903A-7DCF-155F65F2FCA8}"/>
            </a:ext>
          </a:extLst>
        </xdr:cNvPr>
        <xdr:cNvSpPr/>
      </xdr:nvSpPr>
      <xdr:spPr>
        <a:xfrm>
          <a:off x="550164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6</xdr:col>
      <xdr:colOff>0</xdr:colOff>
      <xdr:row>4</xdr:row>
      <xdr:rowOff>7620</xdr:rowOff>
    </xdr:from>
    <xdr:to>
      <xdr:col>7</xdr:col>
      <xdr:colOff>15240</xdr:colOff>
      <xdr:row>6</xdr:row>
      <xdr:rowOff>7620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65AFC87-50BF-07FE-7269-4C8A3AE6B0E1}"/>
            </a:ext>
          </a:extLst>
        </xdr:cNvPr>
        <xdr:cNvSpPr/>
      </xdr:nvSpPr>
      <xdr:spPr>
        <a:xfrm>
          <a:off x="5494020" y="89154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수희" refreshedDate="46241.456566898145" backgroundQuery="1" createdVersion="8" refreshedVersion="8" minRefreshableVersion="3" recordCount="26" xr:uid="{2153B8E6-BDC2-4A98-A736-21A46B995F18}">
  <cacheSource type="external" connectionId="2"/>
  <cacheFields count="7">
    <cacheField name="센터코드" numFmtId="0">
      <sharedItems count="25">
        <s v="c01"/>
        <s v="c02"/>
        <s v="c03"/>
        <s v="c04"/>
        <s v="c05"/>
        <s v="c06"/>
        <s v="c07"/>
        <s v="c08"/>
        <s v="c09"/>
        <s v="c10"/>
        <s v="c11"/>
        <s v="c12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</sharedItems>
    </cacheField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개설일" numFmtId="0">
      <sharedItems containsSemiMixedTypes="0" containsNonDate="0" containsDate="1" containsString="0" minDate="1999-11-17T00:00:00" maxDate="2024-05-13T00:00:00" count="25">
        <d v="2021-12-20T00:00:00"/>
        <d v="2019-08-04T00:00:00"/>
        <d v="2001-03-05T00:00:00"/>
        <d v="2011-07-02T00:00:00"/>
        <d v="2003-01-14T00:00:00"/>
        <d v="1999-11-17T00:00:00"/>
        <d v="2010-10-21T00:00:00"/>
        <d v="2017-03-27T00:00:00"/>
        <d v="2014-10-10T00:00:00"/>
        <d v="2009-11-07T00:00:00"/>
        <d v="2010-03-04T00:00:00"/>
        <d v="2017-11-23T00:00:00"/>
        <d v="2020-05-27T00:00:00"/>
        <d v="2018-06-09T00:00:00"/>
        <d v="2004-04-18T00:00:00"/>
        <d v="2010-11-13T00:00:00"/>
        <d v="2014-12-08T00:00:00"/>
        <d v="2012-02-24T00:00:00"/>
        <d v="2013-08-24T00:00:00"/>
        <d v="2001-05-09T00:00:00"/>
        <d v="2005-09-04T00:00:00"/>
        <d v="2011-06-12T00:00:00"/>
        <d v="2014-11-18T00:00:00"/>
        <d v="2024-05-12T00:00:00"/>
        <d v="2014-04-06T00:00:00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취급품목정보" numFmtId="0">
      <sharedItems count="21">
        <s v="종이류, 가구, 가전 등"/>
        <s v="가전가구"/>
        <s v="스티로폼류, 플라스틱류, 가구, 가전 등"/>
        <s v="가구, 플라스틱류, 캔류, 고철류 등"/>
        <s v="가구가전"/>
        <s v="종이류, 플라스틱류, 가전, 의류 등"/>
        <s v="종이류, 고철류, 의류, 플라스틱류 등"/>
        <s v="종이류, 의류, 가전 등"/>
        <s v="옷, 신발, 가방, 가구 등"/>
        <s v="종이류, 의류,  플라스틱류, 스티로폼류 등"/>
        <s v="종이류, 플라스틱류, 의류, 고철류 등"/>
        <s v="종이류, 합성수지, 가구, 고철류 등"/>
        <s v="옷, 가전, 신발, 가방, 가구 등"/>
        <s v="가구, 의류,  플라스틱류, 스티로폼류 등"/>
        <s v="의류, 플라스틱류, 공병, 고철 등"/>
        <s v="종이류, 합성수지, 가구, 의류 등"/>
        <s v="슬라스틱류, 고철, 의류 등"/>
        <s v="종이류, 가전, 알루미늄 등"/>
        <s v="종이류, 의류, 캔류, 가구, 가전 등"/>
        <s v="종이류, 고철류, 공병, 의류 등"/>
        <s v="폐지, 알루미늄 등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0"/>
    <x v="0"/>
    <x v="0"/>
    <x v="0"/>
    <x v="0"/>
    <x v="0"/>
    <x v="0"/>
  </r>
  <r>
    <x v="1"/>
    <x v="1"/>
    <x v="1"/>
    <x v="1"/>
    <x v="1"/>
    <x v="1"/>
    <x v="1"/>
  </r>
  <r>
    <x v="2"/>
    <x v="2"/>
    <x v="1"/>
    <x v="2"/>
    <x v="2"/>
    <x v="2"/>
    <x v="2"/>
  </r>
  <r>
    <x v="3"/>
    <x v="3"/>
    <x v="0"/>
    <x v="3"/>
    <x v="3"/>
    <x v="3"/>
    <x v="3"/>
  </r>
  <r>
    <x v="4"/>
    <x v="4"/>
    <x v="0"/>
    <x v="4"/>
    <x v="4"/>
    <x v="4"/>
    <x v="0"/>
  </r>
  <r>
    <x v="5"/>
    <x v="5"/>
    <x v="0"/>
    <x v="5"/>
    <x v="5"/>
    <x v="4"/>
    <x v="1"/>
  </r>
  <r>
    <x v="6"/>
    <x v="6"/>
    <x v="1"/>
    <x v="6"/>
    <x v="6"/>
    <x v="5"/>
    <x v="3"/>
  </r>
  <r>
    <x v="7"/>
    <x v="7"/>
    <x v="0"/>
    <x v="7"/>
    <x v="7"/>
    <x v="6"/>
    <x v="3"/>
  </r>
  <r>
    <x v="8"/>
    <x v="0"/>
    <x v="1"/>
    <x v="8"/>
    <x v="8"/>
    <x v="7"/>
    <x v="0"/>
  </r>
  <r>
    <x v="9"/>
    <x v="1"/>
    <x v="1"/>
    <x v="9"/>
    <x v="9"/>
    <x v="8"/>
    <x v="3"/>
  </r>
  <r>
    <x v="10"/>
    <x v="2"/>
    <x v="1"/>
    <x v="10"/>
    <x v="10"/>
    <x v="9"/>
    <x v="0"/>
  </r>
  <r>
    <x v="11"/>
    <x v="3"/>
    <x v="1"/>
    <x v="11"/>
    <x v="11"/>
    <x v="10"/>
    <x v="3"/>
  </r>
  <r>
    <x v="12"/>
    <x v="4"/>
    <x v="1"/>
    <x v="12"/>
    <x v="12"/>
    <x v="11"/>
    <x v="1"/>
  </r>
  <r>
    <x v="13"/>
    <x v="3"/>
    <x v="0"/>
    <x v="13"/>
    <x v="13"/>
    <x v="12"/>
    <x v="0"/>
  </r>
  <r>
    <x v="14"/>
    <x v="0"/>
    <x v="0"/>
    <x v="14"/>
    <x v="14"/>
    <x v="13"/>
    <x v="3"/>
  </r>
  <r>
    <x v="15"/>
    <x v="5"/>
    <x v="1"/>
    <x v="15"/>
    <x v="15"/>
    <x v="14"/>
    <x v="3"/>
  </r>
  <r>
    <x v="16"/>
    <x v="5"/>
    <x v="0"/>
    <x v="16"/>
    <x v="16"/>
    <x v="15"/>
    <x v="2"/>
  </r>
  <r>
    <x v="17"/>
    <x v="4"/>
    <x v="1"/>
    <x v="17"/>
    <x v="17"/>
    <x v="16"/>
    <x v="2"/>
  </r>
  <r>
    <x v="18"/>
    <x v="4"/>
    <x v="0"/>
    <x v="18"/>
    <x v="18"/>
    <x v="4"/>
    <x v="0"/>
  </r>
  <r>
    <x v="19"/>
    <x v="6"/>
    <x v="1"/>
    <x v="19"/>
    <x v="19"/>
    <x v="17"/>
    <x v="2"/>
  </r>
  <r>
    <x v="20"/>
    <x v="7"/>
    <x v="0"/>
    <x v="20"/>
    <x v="20"/>
    <x v="18"/>
    <x v="1"/>
  </r>
  <r>
    <x v="21"/>
    <x v="0"/>
    <x v="0"/>
    <x v="21"/>
    <x v="21"/>
    <x v="1"/>
    <x v="0"/>
  </r>
  <r>
    <x v="22"/>
    <x v="1"/>
    <x v="0"/>
    <x v="22"/>
    <x v="22"/>
    <x v="19"/>
    <x v="3"/>
  </r>
  <r>
    <x v="23"/>
    <x v="2"/>
    <x v="0"/>
    <x v="23"/>
    <x v="23"/>
    <x v="2"/>
    <x v="0"/>
  </r>
  <r>
    <x v="24"/>
    <x v="3"/>
    <x v="1"/>
    <x v="24"/>
    <x v="24"/>
    <x v="2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AB0C5B-C79D-4DDB-AECF-50EA11F14C17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7">
    <pivotField compact="0" showAll="0" insertBlankRow="1"/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compact="0" showAll="0" insertBlankRow="1"/>
    <pivotField dataField="1" compact="0" showAll="0" insertBlankRow="1"/>
    <pivotField compact="0" showAll="0" insertBlankRow="1"/>
    <pivotField dataField="1" compact="0" showAll="0" insertBlankRow="1"/>
  </pivotFields>
  <rowFields count="2">
    <field x="1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2" hier="-1"/>
  </pageFields>
  <dataFields count="2">
    <dataField name="평균 : 면적" fld="4" subtotal="average" baseField="1" baseItem="2" numFmtId="178"/>
    <dataField name="평균 : 보유차량" fld="6" subtotal="average" baseField="1" baseItem="2" numFmtId="178"/>
  </dataFields>
  <pivotTableStyleInfo name="PivotStyleLight16" showRowHeaders="1" showColHeaders="1" showRowStripes="0" showColStripes="0" showLastColumn="1"/>
  <filters count="1">
    <filter fld="1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10" workbookViewId="0">
      <selection activeCell="C29" sqref="C29"/>
    </sheetView>
  </sheetViews>
  <sheetFormatPr defaultRowHeight="17.399999999999999" x14ac:dyDescent="0.4"/>
  <cols>
    <col min="1" max="1" width="8" customWidth="1"/>
    <col min="2" max="2" width="5.59765625" customWidth="1"/>
    <col min="3" max="3" width="27.19921875" customWidth="1"/>
    <col min="4" max="4" width="12.09765625" customWidth="1"/>
    <col min="5" max="5" width="20.3984375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>AND(YEAR(D4)&gt;=2018,((RIGHT(H4,3)="일요일")+(RIGHT(H4,3)="공휴일")))</f>
        <v>1</v>
      </c>
    </row>
    <row r="33" spans="1:5" x14ac:dyDescent="0.4">
      <c r="A33" t="s">
        <v>4</v>
      </c>
      <c r="B33" t="s">
        <v>5</v>
      </c>
      <c r="C33" t="s">
        <v>147</v>
      </c>
      <c r="D33" t="s">
        <v>8</v>
      </c>
      <c r="E33" t="s">
        <v>11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4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4" sqref="I4:I28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e" cm="1">
        <f t="array" aca="1" ref="I4" ca="1">fn비고(F4,G4,H4)</f>
        <v>#NAME?</v>
      </c>
      <c r="K4" s="1" t="s">
        <v>19</v>
      </c>
      <c r="L4" s="2">
        <f t="array" ref="L4">ROUNDDOWN(AVERAGE(IF(($C$4:$C$28=$K4)*(YEAR($I$2)-YEAR($D$4:$D$28)&gt;=20),$E$4:$E$28)),0)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e" cm="1">
        <f t="array" aca="1" ref="I5" ca="1">fn비고(F5,G5,H5)</f>
        <v>#NAME?</v>
      </c>
      <c r="K5" s="1" t="s">
        <v>16</v>
      </c>
      <c r="L5" s="2">
        <f t="array" ref="L5">ROUNDDOWN(AVERAGE(IF(($C$4:$C$28=$K5)*(YEAR($I$2)-YEAR($D$4:$D$28)&gt;=20),$E$4:$E$28)),0)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e" cm="1">
        <f t="array" aca="1" ref="I6" ca="1">fn비고(F6,G6,H6)</f>
        <v>#NAME?</v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e" cm="1">
        <f t="array" aca="1" ref="I7" ca="1">fn비고(F7,G7,H7)</f>
        <v>#NAME?</v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e" cm="1">
        <f t="array" aca="1" ref="I8" ca="1">fn비고(F8,G8,H8)</f>
        <v>#NAME?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e" cm="1">
        <f t="array" aca="1" ref="I9" ca="1">fn비고(F9,G9,H9)</f>
        <v>#NAME?</v>
      </c>
      <c r="K9" s="1" t="s">
        <v>40</v>
      </c>
      <c r="L9" s="2" t="str">
        <f t="array" ref="L9">_xlfn.CONCAT("직영 ",SUM(($B$4:$B$28=$K9)*($C$4:$C$28="직영")),"곳 - 위탁 ",SUM(($B$4:$B$28=$K9)*($C$4:$C$28="위탁")),"곳")</f>
        <v>직영 3곳 - 위탁 1곳</v>
      </c>
      <c r="M9" s="1" t="str">
        <f t="array" ref="M9">TEXT(COUNTIFS($B$4:$B$28,$K9,$F$4:$F$28,"*"&amp;M$8&amp;"*")/COUNTIFS($B$4:$B$28,$K9),"0%")</f>
        <v>75%</v>
      </c>
      <c r="N9" s="1" t="str">
        <f t="array" ref="N9">TEXT(COUNTIFS($B$4:$B$28,$K9,$F$4:$F$28,"*"&amp;N$8&amp;"*")/COUNTIFS($B$4:$B$28,$K9),"0%")</f>
        <v>75%</v>
      </c>
      <c r="O9" s="1" t="str">
        <f t="array" ref="O9">TEXT(COUNTIFS($B$4:$B$28,$K9,$F$4:$F$28,"*"&amp;O$8&amp;"*")/COUNTIFS($B$4:$B$28,$K9),"0%")</f>
        <v>50%</v>
      </c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e" cm="1">
        <f t="array" aca="1" ref="I10" ca="1">fn비고(F10,G10,H10)</f>
        <v>#NAME?</v>
      </c>
      <c r="K10" s="1" t="s">
        <v>15</v>
      </c>
      <c r="L10" s="2" t="str">
        <f t="array" ref="L10">_xlfn.CONCAT("직영 ",SUM(($B$4:$B$28=$K10)*($C$4:$C$28="직영")),"곳 - 위탁 ",SUM(($B$4:$B$28=$K10)*($C$4:$C$28="위탁")),"곳")</f>
        <v>직영 1곳 - 위탁 2곳</v>
      </c>
      <c r="M10" s="1" t="str">
        <f t="array" ref="M10">TEXT(COUNTIFS($B$4:$B$28,$K10,$F$4:$F$28,"*"&amp;M$8&amp;"*")/COUNTIFS($B$4:$B$28,$K10),"0%")</f>
        <v>67%</v>
      </c>
      <c r="N10" s="1" t="str">
        <f t="array" ref="N10">TEXT(COUNTIFS($B$4:$B$28,$K10,$F$4:$F$28,"*"&amp;N$8&amp;"*")/COUNTIFS($B$4:$B$28,$K10),"0%")</f>
        <v>33%</v>
      </c>
      <c r="O10" s="1" t="str">
        <f t="array" ref="O10">TEXT(COUNTIFS($B$4:$B$28,$K10,$F$4:$F$28,"*"&amp;O$8&amp;"*")/COUNTIFS($B$4:$B$28,$K10),"0%")</f>
        <v>33%</v>
      </c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e" cm="1">
        <f t="array" aca="1" ref="I11" ca="1">fn비고(F11,G11,H11)</f>
        <v>#NAME?</v>
      </c>
      <c r="K11" s="1" t="s">
        <v>21</v>
      </c>
      <c r="L11" s="2" t="str">
        <f t="array" ref="L11">_xlfn.CONCAT("직영 ",SUM(($B$4:$B$28=$K11)*($C$4:$C$28="직영")),"곳 - 위탁 ",SUM(($B$4:$B$28=$K11)*($C$4:$C$28="위탁")),"곳")</f>
        <v>직영 1곳 - 위탁 2곳</v>
      </c>
      <c r="M11" s="1" t="str">
        <f t="array" ref="M11">TEXT(COUNTIFS($B$4:$B$28,$K11,$F$4:$F$28,"*"&amp;M$8&amp;"*")/COUNTIFS($B$4:$B$28,$K11),"0%")</f>
        <v>67%</v>
      </c>
      <c r="N11" s="1" t="str">
        <f t="array" ref="N11">TEXT(COUNTIFS($B$4:$B$28,$K11,$F$4:$F$28,"*"&amp;N$8&amp;"*")/COUNTIFS($B$4:$B$28,$K11),"0%")</f>
        <v>67%</v>
      </c>
      <c r="O11" s="1" t="str">
        <f t="array" ref="O11">TEXT(COUNTIFS($B$4:$B$28,$K11,$F$4:$F$28,"*"&amp;O$8&amp;"*")/COUNTIFS($B$4:$B$28,$K11),"0%")</f>
        <v>33%</v>
      </c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e" cm="1">
        <f t="array" aca="1" ref="I12" ca="1">fn비고(F12,G12,H12)</f>
        <v>#NAME?</v>
      </c>
      <c r="K12" s="1" t="s">
        <v>25</v>
      </c>
      <c r="L12" s="2" t="str">
        <f t="array" ref="L12">_xlfn.CONCAT("직영 ",SUM(($B$4:$B$28=$K12)*($C$4:$C$28="직영")),"곳 - 위탁 ",SUM(($B$4:$B$28=$K12)*($C$4:$C$28="위탁")),"곳")</f>
        <v>직영 2곳 - 위탁 2곳</v>
      </c>
      <c r="M12" s="1" t="str">
        <f t="array" ref="M12">TEXT(COUNTIFS($B$4:$B$28,$K12,$F$4:$F$28,"*"&amp;M$8&amp;"*")/COUNTIFS($B$4:$B$28,$K12),"0%")</f>
        <v>50%</v>
      </c>
      <c r="N12" s="1" t="str">
        <f t="array" ref="N12">TEXT(COUNTIFS($B$4:$B$28,$K12,$F$4:$F$28,"*"&amp;N$8&amp;"*")/COUNTIFS($B$4:$B$28,$K12),"0%")</f>
        <v>25%</v>
      </c>
      <c r="O12" s="1" t="str">
        <f t="array" ref="O12">TEXT(COUNTIFS($B$4:$B$28,$K12,$F$4:$F$28,"*"&amp;O$8&amp;"*")/COUNTIFS($B$4:$B$28,$K12),"0%")</f>
        <v>25%</v>
      </c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e" cm="1">
        <f t="array" aca="1" ref="I13" ca="1">fn비고(F13,G13,H13)</f>
        <v>#NAME?</v>
      </c>
      <c r="K13" s="1" t="s">
        <v>42</v>
      </c>
      <c r="L13" s="2" t="str">
        <f t="array" ref="L13">_xlfn.CONCAT("직영 ",SUM(($B$4:$B$28=$K13)*($C$4:$C$28="직영")),"곳 - 위탁 ",SUM(($B$4:$B$28=$K13)*($C$4:$C$28="위탁")),"곳")</f>
        <v>직영 2곳 - 위탁 2곳</v>
      </c>
      <c r="M13" s="1" t="str">
        <f t="array" ref="M13">TEXT(COUNTIFS($B$4:$B$28,$K13,$F$4:$F$28,"*"&amp;M$8&amp;"*")/COUNTIFS($B$4:$B$28,$K13),"0%")</f>
        <v>75%</v>
      </c>
      <c r="N13" s="1" t="str">
        <f t="array" ref="N13">TEXT(COUNTIFS($B$4:$B$28,$K13,$F$4:$F$28,"*"&amp;N$8&amp;"*")/COUNTIFS($B$4:$B$28,$K13),"0%")</f>
        <v>50%</v>
      </c>
      <c r="O13" s="1" t="str">
        <f t="array" ref="O13">TEXT(COUNTIFS($B$4:$B$28,$K13,$F$4:$F$28,"*"&amp;O$8&amp;"*")/COUNTIFS($B$4:$B$28,$K13),"0%")</f>
        <v>25%</v>
      </c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e" cm="1">
        <f t="array" aca="1" ref="I14" ca="1">fn비고(F14,G14,H14)</f>
        <v>#NAME?</v>
      </c>
      <c r="K14" s="1" t="s">
        <v>28</v>
      </c>
      <c r="L14" s="2" t="str">
        <f t="array" ref="L14">_xlfn.CONCAT("직영 ",SUM(($B$4:$B$28=$K14)*($C$4:$C$28="직영")),"곳 - 위탁 ",SUM(($B$4:$B$28=$K14)*($C$4:$C$28="위탁")),"곳")</f>
        <v>직영 2곳 - 위탁 1곳</v>
      </c>
      <c r="M14" s="1" t="str">
        <f t="array" ref="M14">TEXT(COUNTIFS($B$4:$B$28,$K14,$F$4:$F$28,"*"&amp;M$8&amp;"*")/COUNTIFS($B$4:$B$28,$K14),"0%")</f>
        <v>67%</v>
      </c>
      <c r="N14" s="1" t="str">
        <f t="array" ref="N14">TEXT(COUNTIFS($B$4:$B$28,$K14,$F$4:$F$28,"*"&amp;N$8&amp;"*")/COUNTIFS($B$4:$B$28,$K14),"0%")</f>
        <v>33%</v>
      </c>
      <c r="O14" s="1" t="str">
        <f t="array" ref="O14">TEXT(COUNTIFS($B$4:$B$28,$K14,$F$4:$F$28,"*"&amp;O$8&amp;"*")/COUNTIFS($B$4:$B$28,$K14),"0%")</f>
        <v>67%</v>
      </c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e" cm="1">
        <f t="array" aca="1" ref="I15" ca="1">fn비고(F15,G15,H15)</f>
        <v>#NAME?</v>
      </c>
      <c r="K15" s="1" t="s">
        <v>50</v>
      </c>
      <c r="L15" s="2" t="str">
        <f t="array" ref="L15">_xlfn.CONCAT("직영 ",SUM(($B$4:$B$28=$K15)*($C$4:$C$28="직영")),"곳 - 위탁 ",SUM(($B$4:$B$28=$K15)*($C$4:$C$28="위탁")),"곳")</f>
        <v>직영 0곳 - 위탁 2곳</v>
      </c>
      <c r="M15" s="1" t="str">
        <f t="array" ref="M15">TEXT(COUNTIFS($B$4:$B$28,$K15,$F$4:$F$28,"*"&amp;M$8&amp;"*")/COUNTIFS($B$4:$B$28,$K15),"0%")</f>
        <v>0%</v>
      </c>
      <c r="N15" s="1" t="str">
        <f t="array" ref="N15">TEXT(COUNTIFS($B$4:$B$28,$K15,$F$4:$F$28,"*"&amp;N$8&amp;"*")/COUNTIFS($B$4:$B$28,$K15),"0%")</f>
        <v>100%</v>
      </c>
      <c r="O15" s="1" t="str">
        <f t="array" ref="O15">TEXT(COUNTIFS($B$4:$B$28,$K15,$F$4:$F$28,"*"&amp;O$8&amp;"*")/COUNTIFS($B$4:$B$28,$K15),"0%")</f>
        <v>50%</v>
      </c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e" cm="1">
        <f t="array" aca="1" ref="I16" ca="1">fn비고(F16,G16,H16)</f>
        <v>#NAME?</v>
      </c>
      <c r="K16" s="1" t="s">
        <v>32</v>
      </c>
      <c r="L16" s="2" t="str">
        <f t="array" ref="L16">_xlfn.CONCAT("직영 ",SUM(($B$4:$B$28=$K16)*($C$4:$C$28="직영")),"곳 - 위탁 ",SUM(($B$4:$B$28=$K16)*($C$4:$C$28="위탁")),"곳")</f>
        <v>직영 2곳 - 위탁 0곳</v>
      </c>
      <c r="M16" s="1" t="str">
        <f t="array" ref="M16">TEXT(COUNTIFS($B$4:$B$28,$K16,$F$4:$F$28,"*"&amp;M$8&amp;"*")/COUNTIFS($B$4:$B$28,$K16),"0%")</f>
        <v>50%</v>
      </c>
      <c r="N16" s="1" t="str">
        <f t="array" ref="N16">TEXT(COUNTIFS($B$4:$B$28,$K16,$F$4:$F$28,"*"&amp;N$8&amp;"*")/COUNTIFS($B$4:$B$28,$K16),"0%")</f>
        <v>50%</v>
      </c>
      <c r="O16" s="1" t="str">
        <f t="array" ref="O16">TEXT(COUNTIFS($B$4:$B$28,$K16,$F$4:$F$28,"*"&amp;O$8&amp;"*")/COUNTIFS($B$4:$B$28,$K16),"0%")</f>
        <v>100%</v>
      </c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e" cm="1">
        <f t="array" aca="1" ref="I17" ca="1">fn비고(F17,G17,H17)</f>
        <v>#NAME?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e" cm="1">
        <f t="array" aca="1" ref="I18" ca="1">fn비고(F18,G18,H18)</f>
        <v>#NAME?</v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e" cm="1">
        <f t="array" aca="1" ref="I19" ca="1">fn비고(F19,G19,H19)</f>
        <v>#NAME?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e" cm="1">
        <f t="array" aca="1" ref="I20" ca="1">fn비고(F20,G20,H20)</f>
        <v>#NAME?</v>
      </c>
      <c r="K20" s="1" t="s">
        <v>19</v>
      </c>
      <c r="L20" s="1" t="str" cm="1">
        <f t="array" ref="L20">INDEX($A$4:$A$28,MATCH(MAX(($C$4:$C$28=$K20)*$E$4:$E$28),($C$4:$C$28=$K20)*$E$4:$E$28,0))</f>
        <v>c01</v>
      </c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e" cm="1">
        <f t="array" aca="1" ref="I21" ca="1">fn비고(F21,G21,H21)</f>
        <v>#NAME?</v>
      </c>
      <c r="K21" s="1" t="s">
        <v>16</v>
      </c>
      <c r="L21" s="1" t="str" cm="1">
        <f t="array" ref="L21">INDEX($A$4:$A$28,MATCH(MAX(($C$4:$C$28=$K21)*$E$4:$E$28),($C$4:$C$28=$K21)*$E$4:$E$28,0))</f>
        <v>d08</v>
      </c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e" cm="1">
        <f t="array" aca="1" ref="I22" ca="1">fn비고(F22,G22,H22)</f>
        <v>#NAME?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e" cm="1">
        <f t="array" aca="1" ref="I23" ca="1">fn비고(F23,G23,H23)</f>
        <v>#NAME?</v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e" cm="1">
        <f t="array" aca="1" ref="I24" ca="1">fn비고(F24,G24,H24)</f>
        <v>#NAME?</v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e" cm="1">
        <f t="array" aca="1" ref="I25" ca="1">fn비고(F25,G25,H25)</f>
        <v>#NAME?</v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e" cm="1">
        <f t="array" aca="1" ref="I26" ca="1">fn비고(F26,G26,H26)</f>
        <v>#NAME?</v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e" cm="1">
        <f t="array" aca="1" ref="I27" ca="1">fn비고(F27,G27,H27)</f>
        <v>#NAME?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e" cm="1">
        <f t="array" aca="1" ref="I28" ca="1">fn비고(F28,G28,H28)</f>
        <v>#NAME?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6" sqref="B6"/>
    </sheetView>
  </sheetViews>
  <sheetFormatPr defaultRowHeight="17.399999999999999" x14ac:dyDescent="0.4"/>
  <cols>
    <col min="1" max="1" width="14.8984375" customWidth="1"/>
    <col min="2" max="2" width="14.09765625" bestFit="1" customWidth="1"/>
    <col min="3" max="3" width="18.69921875" customWidth="1"/>
    <col min="4" max="5" width="14.19921875" bestFit="1" customWidth="1"/>
    <col min="6" max="6" width="10.296875" bestFit="1" customWidth="1"/>
    <col min="7" max="7" width="14.19921875" bestFit="1" customWidth="1"/>
    <col min="8" max="8" width="10.296875" bestFit="1" customWidth="1"/>
    <col min="9" max="9" width="14.19921875" bestFit="1" customWidth="1"/>
    <col min="10" max="10" width="10.296875" bestFit="1" customWidth="1"/>
    <col min="11" max="11" width="14.19921875" bestFit="1" customWidth="1"/>
    <col min="12" max="12" width="10.296875" bestFit="1" customWidth="1"/>
    <col min="13" max="13" width="14.19921875" bestFit="1" customWidth="1"/>
    <col min="14" max="14" width="10.296875" bestFit="1" customWidth="1"/>
    <col min="15" max="15" width="14.19921875" bestFit="1" customWidth="1"/>
    <col min="16" max="16" width="10.296875" bestFit="1" customWidth="1"/>
    <col min="17" max="17" width="14.19921875" bestFit="1" customWidth="1"/>
    <col min="18" max="18" width="14.8984375" bestFit="1" customWidth="1"/>
    <col min="19" max="19" width="18.79687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208</v>
      </c>
    </row>
    <row r="4" spans="1:3" x14ac:dyDescent="0.4">
      <c r="A4" t="s">
        <v>108</v>
      </c>
      <c r="C4" s="18"/>
    </row>
    <row r="5" spans="1:3" x14ac:dyDescent="0.4">
      <c r="B5" t="s">
        <v>209</v>
      </c>
      <c r="C5" s="18">
        <v>226.5</v>
      </c>
    </row>
    <row r="6" spans="1:3" x14ac:dyDescent="0.4">
      <c r="B6" t="s">
        <v>211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209</v>
      </c>
      <c r="C9" s="18">
        <v>265.33333333333331</v>
      </c>
    </row>
    <row r="10" spans="1:3" x14ac:dyDescent="0.4">
      <c r="B10" t="s">
        <v>211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209</v>
      </c>
      <c r="C13" s="18">
        <v>239.33333333333334</v>
      </c>
    </row>
    <row r="14" spans="1:3" x14ac:dyDescent="0.4">
      <c r="B14" t="s">
        <v>211</v>
      </c>
      <c r="C14" s="18">
        <v>1.6666666666666667</v>
      </c>
    </row>
    <row r="15" spans="1:3" x14ac:dyDescent="0.4">
      <c r="C15" s="18"/>
    </row>
    <row r="16" spans="1:3" x14ac:dyDescent="0.4">
      <c r="A16" t="s">
        <v>210</v>
      </c>
      <c r="C16" s="18">
        <v>245.875</v>
      </c>
    </row>
    <row r="17" spans="1:3" x14ac:dyDescent="0.4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F5" sqref="F5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G7" sqref="G7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H13" sqref="H13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A2" sqref="A2:E4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s="19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김결</cp:lastModifiedBy>
  <cp:lastPrinted>2024-06-03T12:12:46Z</cp:lastPrinted>
  <dcterms:created xsi:type="dcterms:W3CDTF">2023-05-30T06:41:20Z</dcterms:created>
  <dcterms:modified xsi:type="dcterms:W3CDTF">2026-08-07T02:17:27Z</dcterms:modified>
</cp:coreProperties>
</file>