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angj\Desktop\2026_컴활1급_실기_총정리(20251021)\길벗컴활1급총정리\기출\05회\"/>
    </mc:Choice>
  </mc:AlternateContent>
  <xr:revisionPtr revIDLastSave="0" documentId="13_ncr:1_{186E7C1A-8852-40E8-8A79-C441242AFF62}" xr6:coauthVersionLast="47" xr6:coauthVersionMax="47" xr10:uidLastSave="{00000000-0000-0000-0000-000000000000}"/>
  <bookViews>
    <workbookView xWindow="-120" yWindow="-120" windowWidth="29040" windowHeight="15720" activeTab="4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  <c r="I10" i="3" a="1"/>
  <c r="I9" i="3" a="1"/>
  <c r="I6" i="3" a="1"/>
  <c r="I14" i="3" a="1"/>
  <c r="I18" i="3" a="1"/>
  <c r="I22" i="3" a="1"/>
  <c r="I26" i="3" a="1"/>
  <c r="I17" i="3" a="1"/>
  <c r="I7" i="3" a="1"/>
  <c r="I11" i="3" a="1"/>
  <c r="I15" i="3" a="1"/>
  <c r="I19" i="3" a="1"/>
  <c r="I23" i="3" a="1"/>
  <c r="I27" i="3" a="1"/>
  <c r="I13" i="3" a="1"/>
  <c r="I25" i="3" a="1"/>
  <c r="I8" i="3" a="1"/>
  <c r="I12" i="3" a="1"/>
  <c r="I16" i="3" a="1"/>
  <c r="I20" i="3" a="1"/>
  <c r="I24" i="3" a="1"/>
  <c r="I28" i="3" a="1"/>
  <c r="I5" i="3" a="1"/>
  <c r="I21" i="3" a="1"/>
  <c r="I4" i="3" a="1"/>
  <c r="I21" i="3" l="1"/>
  <c r="I5" i="3"/>
  <c r="I28" i="3"/>
  <c r="I24" i="3"/>
  <c r="I20" i="3"/>
  <c r="I16" i="3"/>
  <c r="I12" i="3"/>
  <c r="I8" i="3"/>
  <c r="I25" i="3"/>
  <c r="I13" i="3"/>
  <c r="I27" i="3"/>
  <c r="I23" i="3"/>
  <c r="I19" i="3"/>
  <c r="I15" i="3"/>
  <c r="I11" i="3"/>
  <c r="I7" i="3"/>
  <c r="I17" i="3"/>
  <c r="I26" i="3"/>
  <c r="I22" i="3"/>
  <c r="I18" i="3"/>
  <c r="I14" i="3"/>
  <c r="I6" i="3"/>
  <c r="I9" i="3"/>
  <c r="I10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310E379C-9A88-4186-8B84-8D6D8D9B05DA}" name="MS Access Database_Query1" type="1" refreshedVersion="8" background="1">
    <dbPr connection="DSN=MS Access Database;DBQ=C:\Users\jangj\Desktop\2026_컴활1급_실기_총정리(20251021)\길벗컴활1급총정리\기출\05회\재활용센터.accdb;DefaultDir=C:\Users\jangj\Desktop\2026_컴활1급_실기_총정리(20251021)\길벗컴활1급총정리\기출\05회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<sst xmlns="http://schemas.openxmlformats.org/spreadsheetml/2006/main" count="536" uniqueCount="216">
  <si>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</si>
  <si>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</si>
  <si>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</si>
  <si>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</si>
  <si>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</si>
  <si>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</si>
  <si>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</si>
  <si>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</si>
  <si>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</si>
  <si>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</si>
  <si>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</si>
  <si>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</si>
  <si>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</si>
  <si>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</si>
  <si>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</si>
  <si>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</si>
  <si>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</si>
  <si>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</si>
  <si>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</si>
  <si>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</si>
  <si>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</si>
  <si>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</si>
  <si>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</si>
  <si>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</si>
  <si>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</si>
  <si>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</si>
  <si>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</si>
  <si>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</si>
  <si>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</si>
  <si>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</si>
  <si>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</si>
  <si>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</si>
  <si>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</si>
  <si>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</si>
  <si>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</si>
  <si>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</si>
  <si>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</si>
  <si>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</si>
  <si>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</si>
  <si>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</si>
  <si>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</si>
  <si>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</si>
  <si>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</si>
  <si>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</si>
  <si>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</si>
  <si>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</si>
  <si>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</si>
  <si>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</si>
  <si>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</si>
  <si>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</si>
  <si>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</si>
  <si>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</si>
  <si>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</si>
  <si>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</si>
  <si>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</si>
  <si>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</si>
  <si>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</si>
  <si>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</si>
  <si>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</si>
  <si>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</si>
  <si>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</si>
  <si>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</si>
  <si>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</si>
  <si>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</si>
  <si>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</si>
  <si>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</si>
  <si>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</si>
  <si>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</si>
  <si>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</si>
  <si>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</si>
  <si>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</si>
  <si>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</si>
  <si>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</si>
  <si>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</si>
  <si>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</si>
  <si>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</si>
  <si>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</si>
  <si>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</si>
  <si>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</si>
  <si>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</si>
  <si>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</si>
  <si>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</si>
  <si>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</si>
  <si>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</si>
  <si>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</si>
  <si>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</si>
  <si>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</si>
  <si>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</si>
  <si>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</si>
  <si>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</si>
  <si>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</si>
  <si>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</si>
  <si>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</si>
  <si>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</si>
  <si>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</si>
  <si>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</si>
  <si>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</si>
  <si>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</si>
  <si>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</si>
  <si>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</si>
  <si>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</si>
  <si>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</si>
  <si>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</si>
  <si>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</si>
  <si>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</si>
  <si>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</si>
  <si>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</si>
  <si>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</si>
  <si>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</si>
  <si>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</si>
  <si>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</si>
  <si>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</si>
  <si>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</si>
  <si>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</si>
  <si>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</si>
  <si>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</si>
  <si>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</si>
  <si>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</si>
  <si>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</si>
  <si>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</si>
  <si>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</si>
  <si>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</si>
  <si>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</si>
  <si>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</si>
  <si>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</si>
  <si>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</si>
  <si>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</si>
  <si>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</si>
  <si>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</si>
  <si>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</si>
  <si>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</si>
  <si>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</si>
  <si>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</si>
  <si>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</si>
  <si>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</si>
  <si>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</si>
  <si>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</si>
  <si>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</si>
  <si>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</si>
  <si>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</si>
  <si>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</si>
  <si>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</si>
  <si>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</si>
  <si>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</si>
  <si>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</si>
  <si>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</si>
  <si>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</si>
  <si>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</si>
  <si>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</si>
  <si>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</si>
  <si>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</si>
  <si>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</si>
  <si>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</si>
  <si>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</si>
  <si>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</si>
  <si>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</si>
  <si>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</si>
  <si>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</si>
  <si>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</si>
  <si>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</si>
  <si>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</si>
  <si>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</si>
  <si>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</si>
  <si>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</si>
  <si>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</si>
  <si>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</si>
  <si>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</si>
  <si>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</si>
  <si>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</si>
  <si>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</si>
  <si>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</si>
  <si>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</si>
  <si>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</si>
  <si>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</si>
  <si>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</si>
  <si>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</si>
  <si>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</si>
  <si>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</si>
  <si>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</si>
  <si>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</si>
  <si>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</si>
  <si>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</si>
  <si>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</si>
  <si>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</si>
  <si>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</si>
  <si>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</si>
  <si>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</si>
  <si>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</si>
  <si>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</si>
  <si>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</si>
  <si>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</si>
  <si>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</si>
  <si>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</si>
  <si>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</si>
  <si>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</si>
  <si>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</si>
  <si>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</si>
  <si>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</si>
  <si>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</si>
  <si>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</si>
  <si>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</si>
  <si>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</si>
  <si>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</si>
  <si>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</si>
  <si>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</si>
  <si>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</si>
  <si>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</si>
  <si>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c13</t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</si>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</sst>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5F16-4F1C-A2CD-BB6B38D88A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5F16-4F1C-A2CD-BB6B38D88A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68CE838B-D4CF-965F-5578-9C8C0F2CAE5C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59AAB24-BF92-D050-22B2-883C85C55314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재희" refreshedDate="45985.979450810184" backgroundQuery="1" createdVersion="8" refreshedVersion="8" minRefreshableVersion="3" recordCount="26" xr:uid="{95931365-DF77-4390-94E1-80ED14B41F65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B1B82E-0F4C-4326-8D99-F433E0DF8590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h="1" x="6"/>
        <item h="1" x="3"/>
        <item x="7"/>
        <item x="1"/>
        <item h="1" x="0"/>
        <item h="1" x="5"/>
        <item h="1"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L23" sqref="L23"/>
    </sheetView>
  </sheetViews>
  <sheetFormatPr defaultRowHeight="16.5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>
      <c r="A2" t="s">
        <v>1</v>
      </c>
    </row>
    <row r="3" spans="1:8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>
      <c r="A28" s="1" t="s">
        <v>207</v>
      </c>
      <c r="B28" s="1" t="s">
        <v>48</v>
      </c>
      <c r="C28" s="1" t="s">
        <v>101</v>
      </c>
      <c r="D28" s="7">
        <v>44550</v>
      </c>
      <c r="E28" s="1">
        <v>334.27898550724598</v>
      </c>
      <c r="F28" s="2" t="s">
        <v>130</v>
      </c>
      <c r="G28" s="2">
        <v>1.3079710144927501</v>
      </c>
      <c r="H28" s="2" t="s">
        <v>142</v>
      </c>
    </row>
    <row r="30" spans="1:8">
      <c r="A30" s="16" t="s">
        <v>206</v>
      </c>
    </row>
    <row r="31" spans="1:8">
      <c r="A31" t="b">
        <f>AND(YEAR($D4)&gt;=2018,(RIGHT($H4,3)="일요일")+(RIGHT($H4,3)="공휴일"))</f>
        <v>1</v>
      </c>
    </row>
    <row r="33" spans="1:5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K7" sqref="K7"/>
    </sheetView>
  </sheetViews>
  <sheetFormatPr defaultRowHeight="16.5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>
      <c r="A2" t="s">
        <v>0</v>
      </c>
      <c r="H2" t="s">
        <v>2</v>
      </c>
      <c r="I2" s="3">
        <v>45332</v>
      </c>
      <c r="K2" t="s">
        <v>3</v>
      </c>
    </row>
    <row r="3" spans="1:1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ROUNDDOWN(AVERAGE(IF((YEAR($I$2)-YEAR($D$4:$D$28)&gt;=20)*(K4=$C$4:$C$28),$E$4:$E$28)),0)</f>
        <v>239</v>
      </c>
    </row>
    <row r="5" spans="1:15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ROUNDDOWN(AVERAGE(IF((YEAR($I$2)-YEAR($D$4:$D$28)&gt;=20)*(K5=$C$4:$C$28),$E$4:$E$28)),0)</f>
        <v>365</v>
      </c>
    </row>
    <row r="6" spans="1:15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_xlfn.CONCAT("직영 ",SUM((K9=$B$4:$B$28)*($C$4:$C$28="직영")),"곳 - 위탁 ",SUM((K9=$B$4:$B$28)*($C$4:$C$28="위탁")),"곳")</f>
        <v>직영 3곳 - 위탁 1곳</v>
      </c>
      <c r="M9" s="1" t="str">
        <f>TEXT(COUNTIFS($B$4:$B$28,$K9,$F$4:$F$28,"*"&amp;M$8&amp;"*")/COUNTIF($B$4:$B$28,$K9),"0%")</f>
        <v>75%</v>
      </c>
      <c r="N9" s="1" t="str">
        <f t="shared" ref="N9:O9" si="0">TEXT(COUNTIFS($B$4:$B$28,$K9,$F$4:$F$28,"*"&amp;N$8&amp;"*")/COUNTIF($B$4:$B$28,$K9),"0%")</f>
        <v>75%</v>
      </c>
      <c r="O9" s="1" t="str">
        <f t="shared" si="0"/>
        <v>50%</v>
      </c>
    </row>
    <row r="10" spans="1:15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_xlfn.CONCAT("직영 ",SUM((K10=$B$4:$B$28)*($C$4:$C$28="직영")),"곳 - 위탁 ",SUM((K10=$B$4:$B$28)*($C$4:$C$28="위탁")),"곳")</f>
        <v>직영 1곳 - 위탁 2곳</v>
      </c>
      <c r="M10" s="1" t="str">
        <f t="shared" ref="M10:O16" si="1">TEXT(COUNTIFS($B$4:$B$28,$K10,$F$4:$F$28,"*"&amp;M$8&amp;"*")/COUNTIF($B$4:$B$28,$K10),"0%")</f>
        <v>67%</v>
      </c>
      <c r="N10" s="1" t="str">
        <f t="shared" si="1"/>
        <v>33%</v>
      </c>
      <c r="O10" s="1" t="str">
        <f t="shared" si="1"/>
        <v>33%</v>
      </c>
    </row>
    <row r="11" spans="1:15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_xlfn.CONCAT("직영 ",SUM((K11=$B$4:$B$28)*($C$4:$C$28="직영")),"곳 - 위탁 ",SUM((K11=$B$4:$B$28)*($C$4:$C$28="위탁")),"곳")</f>
        <v>직영 1곳 - 위탁 2곳</v>
      </c>
      <c r="M11" s="1" t="str">
        <f t="shared" si="1"/>
        <v>67%</v>
      </c>
      <c r="N11" s="1" t="str">
        <f t="shared" si="1"/>
        <v>67%</v>
      </c>
      <c r="O11" s="1" t="str">
        <f t="shared" si="1"/>
        <v>33%</v>
      </c>
    </row>
    <row r="12" spans="1:15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_xlfn.CONCAT("직영 ",SUM((K12=$B$4:$B$28)*($C$4:$C$28="직영")),"곳 - 위탁 ",SUM((K12=$B$4:$B$28)*($C$4:$C$28="위탁")),"곳")</f>
        <v>직영 2곳 - 위탁 2곳</v>
      </c>
      <c r="M12" s="1" t="str">
        <f t="shared" si="1"/>
        <v>50%</v>
      </c>
      <c r="N12" s="1" t="str">
        <f t="shared" si="1"/>
        <v>25%</v>
      </c>
      <c r="O12" s="1" t="str">
        <f t="shared" si="1"/>
        <v>25%</v>
      </c>
    </row>
    <row r="13" spans="1:15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_xlfn.CONCAT("직영 ",SUM((K13=$B$4:$B$28)*($C$4:$C$28="직영")),"곳 - 위탁 ",SUM((K13=$B$4:$B$28)*($C$4:$C$28="위탁")),"곳")</f>
        <v>직영 2곳 - 위탁 2곳</v>
      </c>
      <c r="M13" s="1" t="str">
        <f t="shared" si="1"/>
        <v>75%</v>
      </c>
      <c r="N13" s="1" t="str">
        <f t="shared" si="1"/>
        <v>50%</v>
      </c>
      <c r="O13" s="1" t="str">
        <f t="shared" si="1"/>
        <v>25%</v>
      </c>
    </row>
    <row r="14" spans="1:15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공휴일(보유차량없음)</v>
      </c>
      <c r="K14" s="1" t="s">
        <v>28</v>
      </c>
      <c r="L14" s="2" t="str">
        <f t="array" ref="L14">_xlfn.CONCAT("직영 ",SUM((K14=$B$4:$B$28)*($C$4:$C$28="직영")),"곳 - 위탁 ",SUM((K14=$B$4:$B$28)*($C$4:$C$28="위탁")),"곳")</f>
        <v>직영 2곳 - 위탁 1곳</v>
      </c>
      <c r="M14" s="1" t="str">
        <f t="shared" si="1"/>
        <v>67%</v>
      </c>
      <c r="N14" s="1" t="str">
        <f t="shared" si="1"/>
        <v>33%</v>
      </c>
      <c r="O14" s="1" t="str">
        <f t="shared" si="1"/>
        <v>67%</v>
      </c>
    </row>
    <row r="15" spans="1:15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_xlfn.CONCAT("직영 ",SUM((K15=$B$4:$B$28)*($C$4:$C$28="직영")),"곳 - 위탁 ",SUM((K15=$B$4:$B$28)*($C$4:$C$28="위탁")),"곳")</f>
        <v>직영 0곳 - 위탁 2곳</v>
      </c>
      <c r="M15" s="1" t="str">
        <f t="shared" si="1"/>
        <v>0%</v>
      </c>
      <c r="N15" s="1" t="str">
        <f t="shared" si="1"/>
        <v>100%</v>
      </c>
      <c r="O15" s="1" t="str">
        <f t="shared" si="1"/>
        <v>50%</v>
      </c>
    </row>
    <row r="16" spans="1:15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_xlfn.CONCAT("직영 ",SUM((K16=$B$4:$B$28)*($C$4:$C$28="직영")),"곳 - 위탁 ",SUM((K16=$B$4:$B$28)*($C$4:$C$28="위탁")),"곳")</f>
        <v>직영 2곳 - 위탁 0곳</v>
      </c>
      <c r="M16" s="1" t="str">
        <f t="shared" si="1"/>
        <v>50%</v>
      </c>
      <c r="N16" s="1" t="str">
        <f t="shared" si="1"/>
        <v>50%</v>
      </c>
      <c r="O16" s="1" t="str">
        <f t="shared" si="1"/>
        <v>100%</v>
      </c>
    </row>
    <row r="17" spans="1:1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공휴일(보유차량없음)</v>
      </c>
    </row>
    <row r="18" spans="1:1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일요일(보유차량없음)</v>
      </c>
      <c r="K20" s="1" t="s">
        <v>19</v>
      </c>
      <c r="L20" s="1" t="str">
        <f t="array" ref="L20">INDEX($A$4:$A$28,MATCH(MAX((K20=$C$4:$C$28)*($E$4:$E$28)),$E$4:$E$28,0))</f>
        <v>c01</v>
      </c>
    </row>
    <row r="21" spans="1:1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>
        <f t="array" ref="L21">INDEX($A$4:$A$28,MATCH(MAX((K21=$C$4:$C$28)*($E$4:$E$28)),$E$4:$E$28,0))</f>
        <v>d08</v>
      </c>
      <c r="N21" s="5"/>
    </row>
    <row r="22" spans="1:1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B6" sqref="B6"/>
    </sheetView>
  </sheetViews>
  <sheetFormatPr defaultRowHeight="16.5"/>
  <cols>
    <col min="1" max="1" width="22" customWidth="1"/>
    <col min="2" max="2" width="14.875" bestFit="1" customWidth="1"/>
    <col min="3" max="3" width="7.375" bestFit="1" customWidth="1"/>
  </cols>
  <sheetData>
    <row r="1" spans="1:3">
      <c r="A1" s="17" t="s">
        <v>86</v>
      </c>
      <c r="B1" t="s">
        <v>208</v>
      </c>
    </row>
    <row r="3" spans="1:3">
      <c r="A3" s="17" t="s">
        <v>85</v>
      </c>
      <c r="B3" s="17" t="s">
        <v>209</v>
      </c>
    </row>
    <row r="4" spans="1:3">
      <c r="A4" t="s">
        <v>108</v>
      </c>
      <c r="C4" s="18"/>
    </row>
    <row r="5" spans="1:3">
      <c r="B5" t="s">
        <v>210</v>
      </c>
      <c r="C5" s="18">
        <v>226.5</v>
      </c>
    </row>
    <row r="6" spans="1:3">
      <c r="B6" t="s">
        <v>212</v>
      </c>
      <c r="C6" s="18">
        <v>1</v>
      </c>
    </row>
    <row r="7" spans="1:3">
      <c r="C7" s="18"/>
    </row>
    <row r="8" spans="1:3">
      <c r="A8" t="s">
        <v>92</v>
      </c>
      <c r="C8" s="18"/>
    </row>
    <row r="9" spans="1:3">
      <c r="B9" t="s">
        <v>210</v>
      </c>
      <c r="C9" s="18">
        <v>265.33333333333331</v>
      </c>
    </row>
    <row r="10" spans="1:3">
      <c r="B10" t="s">
        <v>212</v>
      </c>
      <c r="C10" s="18">
        <v>0.66666666666666663</v>
      </c>
    </row>
    <row r="11" spans="1:3">
      <c r="C11" s="18"/>
    </row>
    <row r="12" spans="1:3">
      <c r="A12" t="s">
        <v>96</v>
      </c>
      <c r="C12" s="18"/>
    </row>
    <row r="13" spans="1:3">
      <c r="B13" t="s">
        <v>210</v>
      </c>
      <c r="C13" s="18">
        <v>239.33333333333334</v>
      </c>
    </row>
    <row r="14" spans="1:3">
      <c r="B14" t="s">
        <v>212</v>
      </c>
      <c r="C14" s="18">
        <v>1.6666666666666667</v>
      </c>
    </row>
    <row r="15" spans="1:3">
      <c r="C15" s="18"/>
    </row>
    <row r="16" spans="1:3">
      <c r="A16" t="s">
        <v>211</v>
      </c>
      <c r="C16" s="18">
        <v>245.875</v>
      </c>
    </row>
    <row r="17" spans="1:3">
      <c r="A17" t="s">
        <v>213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J12" sqref="J12"/>
    </sheetView>
  </sheetViews>
  <sheetFormatPr defaultRowHeight="16.5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8.375" bestFit="1" customWidth="1"/>
  </cols>
  <sheetData>
    <row r="1" spans="1:10">
      <c r="A1" t="s">
        <v>0</v>
      </c>
      <c r="H1" t="s">
        <v>3</v>
      </c>
    </row>
    <row r="2" spans="1:10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/>
      <c r="I2" s="9" t="s">
        <v>214</v>
      </c>
      <c r="J2" s="9" t="s">
        <v>215</v>
      </c>
    </row>
    <row r="3" spans="1:10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tabSelected="1" workbookViewId="0">
      <selection activeCell="I4" sqref="I4"/>
    </sheetView>
  </sheetViews>
  <sheetFormatPr defaultRowHeight="16.5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>
      <c r="A1" t="s">
        <v>0</v>
      </c>
    </row>
    <row r="2" spans="1:5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G4" sqref="G4"/>
    </sheetView>
  </sheetViews>
  <sheetFormatPr defaultRowHeight="16.5"/>
  <cols>
    <col min="1" max="1" width="11" bestFit="1" customWidth="1"/>
    <col min="2" max="3" width="9.375" bestFit="1" customWidth="1"/>
  </cols>
  <sheetData>
    <row r="1" spans="1:3">
      <c r="A1" t="s">
        <v>190</v>
      </c>
    </row>
    <row r="2" spans="1:3">
      <c r="A2" s="9" t="s">
        <v>148</v>
      </c>
      <c r="B2" s="9" t="s">
        <v>151</v>
      </c>
      <c r="C2" s="9" t="s">
        <v>152</v>
      </c>
    </row>
    <row r="3" spans="1:3">
      <c r="A3" s="1" t="s">
        <v>185</v>
      </c>
      <c r="B3" s="11">
        <v>83833.333333333299</v>
      </c>
      <c r="C3" s="12">
        <v>137266.66666666666</v>
      </c>
    </row>
    <row r="4" spans="1:3">
      <c r="A4" s="1" t="s">
        <v>186</v>
      </c>
      <c r="B4" s="11">
        <v>54650</v>
      </c>
      <c r="C4" s="12">
        <v>136050</v>
      </c>
    </row>
    <row r="5" spans="1:3">
      <c r="A5" s="1" t="s">
        <v>187</v>
      </c>
      <c r="B5" s="11">
        <v>23740</v>
      </c>
      <c r="C5" s="12">
        <v>115460</v>
      </c>
    </row>
    <row r="6" spans="1:3">
      <c r="A6" s="1" t="s">
        <v>188</v>
      </c>
      <c r="B6" s="11">
        <v>73883.333333333328</v>
      </c>
      <c r="C6" s="12">
        <v>136133.33333333334</v>
      </c>
    </row>
    <row r="7" spans="1: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D7" sqref="D7"/>
    </sheetView>
  </sheetViews>
  <sheetFormatPr defaultRowHeight="16.5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>
      <c r="A2" t="s">
        <v>0</v>
      </c>
      <c r="B2" s="19" t="s">
        <v>196</v>
      </c>
    </row>
    <row r="3" spans="1:8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>
      <c r="A5" s="2"/>
      <c r="B5" s="13"/>
      <c r="C5" s="2"/>
      <c r="D5" s="2"/>
      <c r="E5" s="12"/>
      <c r="G5" s="1" t="s">
        <v>199</v>
      </c>
      <c r="H5" s="11">
        <v>120000</v>
      </c>
    </row>
    <row r="6" spans="1:8">
      <c r="A6" s="2"/>
      <c r="B6" s="2"/>
      <c r="C6" s="2"/>
      <c r="D6" s="2"/>
      <c r="E6" s="12"/>
      <c r="G6" s="1" t="s">
        <v>200</v>
      </c>
      <c r="H6" s="11">
        <v>150000</v>
      </c>
    </row>
    <row r="7" spans="1:8">
      <c r="A7" s="2"/>
      <c r="B7" s="2"/>
      <c r="C7" s="2"/>
      <c r="D7" s="2"/>
      <c r="E7" s="12"/>
      <c r="G7" s="1" t="s">
        <v>201</v>
      </c>
      <c r="H7" s="11">
        <v>180000</v>
      </c>
    </row>
    <row r="8" spans="1:8">
      <c r="A8" s="2"/>
      <c r="B8" s="2"/>
      <c r="C8" s="2"/>
      <c r="D8" s="2"/>
      <c r="E8" s="12"/>
    </row>
    <row r="9" spans="1:8">
      <c r="A9" s="2"/>
      <c r="B9" s="2"/>
      <c r="C9" s="2"/>
      <c r="D9" s="2"/>
      <c r="E9" s="12"/>
      <c r="H9" s="14"/>
    </row>
    <row r="10" spans="1:8">
      <c r="A10" s="2"/>
      <c r="B10" s="2"/>
      <c r="C10" s="2"/>
      <c r="D10" s="2"/>
      <c r="E10" s="12"/>
    </row>
    <row r="11" spans="1:8">
      <c r="A11" s="2"/>
      <c r="B11" s="2"/>
      <c r="C11" s="2"/>
      <c r="D11" s="2"/>
      <c r="E11" s="12"/>
    </row>
    <row r="12" spans="1:8">
      <c r="A12" s="2"/>
      <c r="B12" s="2"/>
      <c r="C12" s="2"/>
      <c r="D12" s="2"/>
      <c r="E12" s="12"/>
    </row>
    <row r="13" spans="1:8">
      <c r="A13" s="2"/>
      <c r="B13" s="2"/>
      <c r="C13" s="2"/>
      <c r="D13" s="2"/>
      <c r="E13" s="12"/>
    </row>
    <row r="14" spans="1:8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재희 장</cp:lastModifiedBy>
  <cp:lastPrinted>2024-06-03T12:12:46Z</cp:lastPrinted>
  <dcterms:created xsi:type="dcterms:W3CDTF">2023-05-30T06:41:20Z</dcterms:created>
  <dcterms:modified xsi:type="dcterms:W3CDTF">2025-11-24T14:51:14Z</dcterms:modified>
</cp:coreProperties>
</file>