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본서_컴활1급실기_250715\03 최신기출문제\01 24년상시01\"/>
    </mc:Choice>
  </mc:AlternateContent>
  <xr:revisionPtr revIDLastSave="0" documentId="13_ncr:1_{47EAAC42-1F3B-4591-9953-4C839D342894}" xr6:coauthVersionLast="47" xr6:coauthVersionMax="47" xr10:uidLastSave="{00000000-0000-0000-0000-000000000000}"/>
  <bookViews>
    <workbookView xWindow="-120" yWindow="-120" windowWidth="29040" windowHeight="15840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A31" i="1"/>
  <c r="L5" i="3" a="1"/>
  <c r="L5" i="3" s="1"/>
  <c r="L4" i="3" a="1"/>
  <c r="L4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716C93A3-F21E-45FA-A241-D2581CF98ADF}" name="MS Access Database_Query1" type="1" refreshedVersion="8" background="1">
    <dbPr connection="DSN=MS Access Database;DBQ=C:\2025_기본서_컴활1급실기_250715\03 최신기출문제\01 24년상시01\재활용센터.accdb;DefaultDir=C:\2025_기본서_컴활1급실기_250715\03 최신기출문제\01 24년상시01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<sst xmlns="http://schemas.openxmlformats.org/spreadsheetml/2006/main" count="537" uniqueCount="217">
  <si>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</si>
  <si>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</si>
  <si>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</si>
  <si>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</si>
  <si>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</si>
  <si>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</si>
  <si>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</si>
  <si>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</si>
  <si>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</si>
  <si>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</si>
  <si>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</si>
  <si>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</si>
  <si>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</si>
  <si>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</si>
  <si>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</si>
  <si>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</si>
  <si>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</si>
  <si>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</si>
  <si>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</si>
  <si>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</si>
  <si>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</si>
  <si>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</si>
  <si>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</si>
  <si>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</si>
  <si>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</si>
  <si>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</si>
  <si>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</si>
  <si>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</si>
  <si>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</si>
  <si>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</si>
  <si>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</si>
  <si>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</si>
  <si>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</si>
  <si>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</si>
  <si>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</si>
  <si>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</si>
  <si>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</si>
  <si>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</si>
  <si>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</si>
  <si>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</si>
  <si>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</si>
  <si>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</si>
  <si>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</si>
  <si>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</si>
  <si>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</si>
  <si>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</si>
  <si>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</si>
  <si>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</si>
  <si>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</si>
  <si>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</si>
  <si>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</si>
  <si>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</si>
  <si>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</si>
  <si>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</si>
  <si>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</si>
  <si>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</si>
  <si>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</si>
  <si>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</si>
  <si>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</si>
  <si>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</si>
  <si>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</si>
  <si>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</si>
  <si>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</si>
  <si>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</si>
  <si>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</si>
  <si>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</si>
  <si>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</si>
  <si>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</si>
  <si>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</si>
  <si>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</si>
  <si>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</si>
  <si>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</si>
  <si>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</si>
  <si>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</si>
  <si>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</si>
  <si>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</si>
  <si>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</si>
  <si>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</si>
  <si>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</si>
  <si>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</si>
  <si>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</si>
  <si>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</si>
  <si>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</si>
  <si>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</si>
  <si>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</si>
  <si>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</si>
  <si>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</si>
  <si>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</si>
  <si>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</si>
  <si>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</si>
  <si>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</si>
  <si>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</si>
  <si>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</si>
  <si>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</si>
  <si>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</si>
  <si>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</si>
  <si>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</si>
  <si>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</si>
  <si>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</si>
  <si>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</si>
  <si>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</si>
  <si>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</si>
  <si>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</si>
  <si>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</si>
  <si>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</si>
  <si>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</si>
  <si>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</si>
  <si>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</si>
  <si>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</si>
  <si>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</si>
  <si>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</si>
  <si>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</si>
  <si>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</si>
  <si>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</si>
  <si>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</si>
  <si>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</si>
  <si>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</si>
  <si>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</si>
  <si>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</si>
  <si>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</si>
  <si>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</si>
  <si>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</si>
  <si>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</si>
  <si>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</si>
  <si>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</si>
  <si>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</si>
  <si>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</si>
  <si>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</si>
  <si>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</si>
  <si>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</si>
  <si>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</si>
  <si>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</si>
  <si>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</si>
  <si>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</si>
  <si>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</si>
  <si>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</si>
  <si>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</si>
  <si>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</si>
  <si>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</si>
  <si>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</si>
  <si>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</si>
  <si>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</si>
  <si>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</si>
  <si>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</si>
  <si>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</si>
  <si>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</si>
  <si>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</si>
  <si>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</si>
  <si>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</si>
  <si>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</si>
  <si>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</si>
  <si>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</si>
  <si>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</si>
  <si>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</si>
  <si>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</si>
  <si>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</si>
  <si>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</si>
  <si>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</si>
  <si>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</si>
  <si>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</si>
  <si>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</si>
  <si>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</si>
  <si>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</si>
  <si>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</si>
  <si>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</si>
  <si>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</si>
  <si>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</si>
  <si>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</si>
  <si>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</si>
  <si>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</si>
  <si>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</si>
  <si>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</si>
  <si>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</si>
  <si>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</si>
  <si>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</si>
  <si>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</si>
  <si>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</si>
  <si>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</si>
  <si>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</si>
  <si>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</si>
  <si>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</si>
  <si>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</si>
  <si>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</si>
  <si>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</si>
  <si>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</si>
  <si>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</si>
  <si>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</si>
  <si>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</si>
  <si>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</si>
  <si>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</si>
  <si>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</si>
  <si>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</si>
  <si>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</si>
  <si>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</si>
  <si>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</si>
  <si>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</si>
  <si>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</si>
  <si>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</si>
  <si>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</si>
  <si>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</si>
  <si>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</si>
  <si>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</si>
  <si>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</si>
  <si>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</si>
  <si>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</si>
  <si>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</si>
  <si>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</si>
  <si>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</si>
  <si>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</si>
  <si>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</si>
  <si>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</si>
  <si>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</si>
  <si>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</si>
  <si>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</si>
  <si>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</si>
  <si>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</si>
  <si>
    <t>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</si>
</sst>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8" formatCode="[Blue]\▲0\ %;[Magenta]\-\▼0%;0%;[Red]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39-4611-8109-6BB47BE84B6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39-4611-8109-6BB47BE84B6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39-4611-8109-6BB47BE84B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39-4611-8109-6BB47BE84B6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39-4611-8109-6BB47BE84B6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39-4611-8109-6BB47BE84B6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39-4611-8109-6BB47BE84B6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39-4611-8109-6BB47BE84B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39-4611-8109-6BB47BE84B6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A121C6E-A7E1-F8AF-7591-BFD029857649}"/>
            </a:ext>
          </a:extLst>
        </xdr:cNvPr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8A1ADED-206A-2468-71FE-0785A0E573FC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F292A787-448E-B34C-33B1-7644A4AC7272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indent="0" algn="l"/>
          <a:r>
            <a:rPr lang="ko-KR" altLang="en-US" sz="110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서식해제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5" name="사각형: 빗면 4">
          <a:extLst>
            <a:ext uri="{FF2B5EF4-FFF2-40B4-BE49-F238E27FC236}">
              <a16:creationId xmlns:a16="http://schemas.microsoft.com/office/drawing/2014/main" id="{B72C6EF2-3DAF-2A9E-1293-17AB0FFCBB4E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indent="0" algn="l"/>
          <a:r>
            <a:rPr lang="ko-KR" altLang="en-US" sz="110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user" refreshedDate="45882.579310300927" backgroundQuery="1" createdVersion="8" refreshedVersion="8" minRefreshableVersion="3" recordCount="26" xr:uid="{BC3701C5-3902-464F-BFAB-883BF004D8F9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F4DC04-73C3-4D11-94FD-18BA42BE3342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opLeftCell="A8" workbookViewId="0">
      <selection activeCell="D8" sqref="D8"/>
    </sheetView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5" t="s">
        <v>206</v>
      </c>
    </row>
    <row r="31" spans="1:8" x14ac:dyDescent="0.3">
      <c r="A31" t="b">
        <f>AND(YEAR(D4)&gt;=2018,((RIGHT(H4,3)="일요일") + (RIGHT(H4,3)="공휴일")))</f>
        <v>1</v>
      </c>
    </row>
    <row r="33" spans="1:5" x14ac:dyDescent="0.3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workbookViewId="0">
      <selection activeCell="I4" sqref="I4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/>
      <c r="K4" s="1" t="s">
        <v>19</v>
      </c>
      <c r="L4" s="2">
        <f t="array" ref="L4">ROUNDDOWN(AVERAGE(IF(($C$4:$C$28=K4)*(YEAR($I$2)-YEAR($D$4:$D$28)&gt;=20),$E$4:$E$28)),0)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/>
      <c r="K5" s="1" t="s">
        <v>16</v>
      </c>
      <c r="L5" s="2">
        <f t="array" ref="L5">ROUNDDOWN(AVERAGE(IF(($C$4:$C$28=K5)*(YEAR($I$2)-YEAR($D$4:$D$28)&gt;=20),$E$4:$E$28)),0)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/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/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/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/>
      <c r="K9" s="1" t="s">
        <v>40</v>
      </c>
      <c r="L9" s="2" t="str" cm="1">
        <f t="array" ref="L9">_xlfn.CONCAT("직영 ", SUM(($B$4:$B$28=K9)*($C$4:$C$28="직영")),"곳 - 위탁 ",SUM(($B$4:$B$28=K9)*($C$4:$C$28="위탁")),"곳")</f>
        <v>직영 3곳 - 위탁 1곳</v>
      </c>
      <c r="M9" s="1" t="s">
        <v>216</v>
      </c>
      <c r="N9" s="1" t="str">
        <f t="shared" ref="N9:O9" si="0">TEXT(COUNTIFS($B$4:$B$28,$K9,$F$4:$F$28,"*" &amp; N$8 &amp; "*")/COUNTIF($B$4:$B$28,$K9),"0%")</f>
        <v>75%</v>
      </c>
      <c r="O9" s="1" t="str">
        <f t="shared" si="0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/>
      <c r="K10" s="1" t="s">
        <v>15</v>
      </c>
      <c r="L10" s="2" t="str" cm="1">
        <f t="array" ref="L10">_xlfn.CONCAT("직영 ", SUM(($B$4:$B$28=K10)*($C$4:$C$28="직영")),"곳 - 위탁 ",SUM(($B$4:$B$28=K10)*($C$4:$C$28="위탁")),"곳")</f>
        <v>직영 1곳 - 위탁 2곳</v>
      </c>
      <c r="M10" s="1" t="str">
        <f t="shared" ref="M10:O16" si="1">TEXT(COUNTIFS($B$4:$B$28,$K10,$F$4:$F$28,"*" &amp; M$8 &amp; "*")/COUNTIF($B$4:$B$28,$K10),"0%")</f>
        <v>67%</v>
      </c>
      <c r="N10" s="1" t="str">
        <f t="shared" si="1"/>
        <v>33%</v>
      </c>
      <c r="O10" s="1" t="str">
        <f t="shared" si="1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/>
      <c r="K11" s="1" t="s">
        <v>21</v>
      </c>
      <c r="L11" s="2" t="str" cm="1">
        <f t="array" ref="L11">_xlfn.CONCAT("직영 ", SUM(($B$4:$B$28=K11)*($C$4:$C$28="직영")),"곳 - 위탁 ",SUM(($B$4:$B$28=K11)*($C$4:$C$28="위탁")),"곳")</f>
        <v>직영 1곳 - 위탁 2곳</v>
      </c>
      <c r="M11" s="1" t="str">
        <f t="shared" si="1"/>
        <v>67%</v>
      </c>
      <c r="N11" s="1" t="str">
        <f t="shared" si="1"/>
        <v>67%</v>
      </c>
      <c r="O11" s="1" t="str">
        <f t="shared" si="1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/>
      <c r="K12" s="1" t="s">
        <v>25</v>
      </c>
      <c r="L12" s="2" t="str" cm="1">
        <f t="array" ref="L12">_xlfn.CONCAT("직영 ", SUM(($B$4:$B$28=K12)*($C$4:$C$28="직영")),"곳 - 위탁 ",SUM(($B$4:$B$28=K12)*($C$4:$C$28="위탁")),"곳")</f>
        <v>직영 2곳 - 위탁 2곳</v>
      </c>
      <c r="M12" s="1" t="str">
        <f t="shared" si="1"/>
        <v>50%</v>
      </c>
      <c r="N12" s="1" t="str">
        <f t="shared" si="1"/>
        <v>25%</v>
      </c>
      <c r="O12" s="1" t="str">
        <f t="shared" si="1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/>
      <c r="K13" s="1" t="s">
        <v>42</v>
      </c>
      <c r="L13" s="2" t="str" cm="1">
        <f t="array" ref="L13">_xlfn.CONCAT("직영 ", SUM(($B$4:$B$28=K13)*($C$4:$C$28="직영")),"곳 - 위탁 ",SUM(($B$4:$B$28=K13)*($C$4:$C$28="위탁")),"곳")</f>
        <v>직영 2곳 - 위탁 2곳</v>
      </c>
      <c r="M13" s="1" t="str">
        <f t="shared" si="1"/>
        <v>75%</v>
      </c>
      <c r="N13" s="1" t="str">
        <f t="shared" si="1"/>
        <v>50%</v>
      </c>
      <c r="O13" s="1" t="str">
        <f t="shared" si="1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/>
      <c r="K14" s="1" t="s">
        <v>28</v>
      </c>
      <c r="L14" s="2" t="str" cm="1">
        <f t="array" ref="L14">_xlfn.CONCAT("직영 ", SUM(($B$4:$B$28=K14)*($C$4:$C$28="직영")),"곳 - 위탁 ",SUM(($B$4:$B$28=K14)*($C$4:$C$28="위탁")),"곳")</f>
        <v>직영 2곳 - 위탁 1곳</v>
      </c>
      <c r="M14" s="1" t="str">
        <f t="shared" si="1"/>
        <v>67%</v>
      </c>
      <c r="N14" s="1" t="str">
        <f t="shared" si="1"/>
        <v>33%</v>
      </c>
      <c r="O14" s="1" t="str">
        <f t="shared" si="1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/>
      <c r="K15" s="1" t="s">
        <v>50</v>
      </c>
      <c r="L15" s="2" t="str" cm="1">
        <f t="array" ref="L15">_xlfn.CONCAT("직영 ", SUM(($B$4:$B$28=K15)*($C$4:$C$28="직영")),"곳 - 위탁 ",SUM(($B$4:$B$28=K15)*($C$4:$C$28="위탁")),"곳")</f>
        <v>직영 0곳 - 위탁 2곳</v>
      </c>
      <c r="M15" s="1" t="str">
        <f t="shared" si="1"/>
        <v>0%</v>
      </c>
      <c r="N15" s="1" t="str">
        <f t="shared" si="1"/>
        <v>100%</v>
      </c>
      <c r="O15" s="1" t="str">
        <f t="shared" si="1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/>
      <c r="K16" s="1" t="s">
        <v>32</v>
      </c>
      <c r="L16" s="2" t="str" cm="1">
        <f t="array" ref="L16">_xlfn.CONCAT("직영 ", SUM(($B$4:$B$28=K16)*($C$4:$C$28="직영")),"곳 - 위탁 ",SUM(($B$4:$B$28=K16)*($C$4:$C$28="위탁")),"곳")</f>
        <v>직영 2곳 - 위탁 0곳</v>
      </c>
      <c r="M16" s="1" t="str">
        <f t="shared" si="1"/>
        <v>50%</v>
      </c>
      <c r="N16" s="1" t="str">
        <f t="shared" si="1"/>
        <v>50%</v>
      </c>
      <c r="O16" s="1" t="str">
        <f t="shared" si="1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/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/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/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/>
      <c r="K20" s="1" t="s">
        <v>19</v>
      </c>
      <c r="L20" s="1" t="str">
        <f t="array" ref="L20">INDEX($A$4:$H$28,MATCH(MAX(($E$4:$E$28)*($C$4:$C$28=K20)),($E$4:$E$28)*($C$4:$C$28=K20),0),1)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/>
      <c r="K21" s="1" t="s">
        <v>16</v>
      </c>
      <c r="L21" s="1" t="str">
        <f t="array" ref="L21">INDEX($A$4:$H$28,MATCH(MAX(($E$4:$E$28)*($C$4:$C$28=K21)),($E$4:$E$28)*($C$4:$C$28=K21),0),1)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/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/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/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/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/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/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B6" sqref="B6"/>
    </sheetView>
  </sheetViews>
  <sheetFormatPr defaultRowHeight="16.5" x14ac:dyDescent="0.3"/>
  <cols>
    <col min="1" max="1" width="9" bestFit="1" customWidth="1"/>
    <col min="2" max="2" width="14.875" bestFit="1" customWidth="1"/>
    <col min="3" max="3" width="7.375" bestFit="1" customWidth="1"/>
  </cols>
  <sheetData>
    <row r="1" spans="1:3" x14ac:dyDescent="0.3">
      <c r="A1" s="16" t="s">
        <v>86</v>
      </c>
      <c r="B1" t="s">
        <v>207</v>
      </c>
    </row>
    <row r="3" spans="1:3" x14ac:dyDescent="0.3">
      <c r="A3" s="16" t="s">
        <v>85</v>
      </c>
      <c r="B3" s="16" t="s">
        <v>210</v>
      </c>
    </row>
    <row r="4" spans="1:3" x14ac:dyDescent="0.3">
      <c r="A4" t="s">
        <v>108</v>
      </c>
      <c r="C4" s="17"/>
    </row>
    <row r="5" spans="1:3" x14ac:dyDescent="0.3">
      <c r="B5" t="s">
        <v>208</v>
      </c>
      <c r="C5" s="17">
        <v>226.5</v>
      </c>
    </row>
    <row r="6" spans="1:3" x14ac:dyDescent="0.3">
      <c r="B6" t="s">
        <v>209</v>
      </c>
      <c r="C6" s="17">
        <v>1</v>
      </c>
    </row>
    <row r="7" spans="1:3" x14ac:dyDescent="0.3">
      <c r="C7" s="17"/>
    </row>
    <row r="8" spans="1:3" x14ac:dyDescent="0.3">
      <c r="A8" t="s">
        <v>92</v>
      </c>
      <c r="C8" s="17"/>
    </row>
    <row r="9" spans="1:3" x14ac:dyDescent="0.3">
      <c r="B9" t="s">
        <v>208</v>
      </c>
      <c r="C9" s="17">
        <v>265.33333333333331</v>
      </c>
    </row>
    <row r="10" spans="1:3" x14ac:dyDescent="0.3">
      <c r="B10" t="s">
        <v>209</v>
      </c>
      <c r="C10" s="17">
        <v>0.66666666666666663</v>
      </c>
    </row>
    <row r="11" spans="1:3" x14ac:dyDescent="0.3">
      <c r="C11" s="17"/>
    </row>
    <row r="12" spans="1:3" x14ac:dyDescent="0.3">
      <c r="A12" t="s">
        <v>96</v>
      </c>
      <c r="C12" s="17"/>
    </row>
    <row r="13" spans="1:3" x14ac:dyDescent="0.3">
      <c r="B13" t="s">
        <v>208</v>
      </c>
      <c r="C13" s="17">
        <v>239.33333333333334</v>
      </c>
    </row>
    <row r="14" spans="1:3" x14ac:dyDescent="0.3">
      <c r="B14" t="s">
        <v>209</v>
      </c>
      <c r="C14" s="17">
        <v>1.6666666666666667</v>
      </c>
    </row>
    <row r="15" spans="1:3" x14ac:dyDescent="0.3">
      <c r="C15" s="17"/>
    </row>
    <row r="16" spans="1:3" x14ac:dyDescent="0.3">
      <c r="A16" t="s">
        <v>211</v>
      </c>
      <c r="C16" s="17">
        <v>245.875</v>
      </c>
    </row>
    <row r="17" spans="1:3" x14ac:dyDescent="0.3">
      <c r="A17" t="s">
        <v>212</v>
      </c>
      <c r="C17" s="17">
        <v>1.125</v>
      </c>
    </row>
  </sheetData>
  <phoneticPr fontId="1" type="noConversion"/>
  <pageMargins left="0.7" right="0.7" top="0.75" bottom="0.75" header="0.3" footer="0.3"/>
  <pageSetup paperSize="9" orientation="portrait" horizontalDpi="4294967292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H2" sqref="H2:I7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9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E3" sqref="E3:E27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8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8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8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8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8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8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8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8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8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8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8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8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8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8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8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8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8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8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8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8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8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8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8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8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8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J9" sqref="J9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J13" sqref="J13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3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고준민</cp:lastModifiedBy>
  <cp:lastPrinted>2024-06-03T12:12:46Z</cp:lastPrinted>
  <dcterms:created xsi:type="dcterms:W3CDTF">2023-05-30T06:41:20Z</dcterms:created>
  <dcterms:modified xsi:type="dcterms:W3CDTF">2025-08-13T08:06:00Z</dcterms:modified>
</cp:coreProperties>
</file>