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840" yWindow="90" windowWidth="28800" windowHeight="14550" activeTab="1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definedNames>
    <definedName name="_xlnm._FilterDatabase" localSheetId="0" hidden="1">기본작업!$A$3:$H$28</definedName>
    <definedName name="_xlnm.Criteria" localSheetId="0">기본작업!$A$30:$A$31</definedName>
    <definedName name="_xlnm.Extract" localSheetId="0">기본작업!$A$33:$E$33</definedName>
    <definedName name="_xlnm.Print_Area" localSheetId="0">기본작업!$A$1:$H$28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3" l="1" a="1"/>
  <c r="L21" i="3" s="1"/>
  <c r="L20" i="3" a="1"/>
  <c r="L20" i="3" s="1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M10" i="3"/>
  <c r="M11" i="3"/>
  <c r="M12" i="3"/>
  <c r="M13" i="3"/>
  <c r="M14" i="3"/>
  <c r="M15" i="3"/>
  <c r="M16" i="3"/>
  <c r="M9" i="3"/>
  <c r="L10" i="3" a="1"/>
  <c r="L10" i="3" s="1"/>
  <c r="L11" i="3" a="1"/>
  <c r="L11" i="3"/>
  <c r="L12" i="3" a="1"/>
  <c r="L12" i="3" s="1"/>
  <c r="L13" i="3" a="1"/>
  <c r="L13" i="3" s="1"/>
  <c r="L14" i="3" a="1"/>
  <c r="L14" i="3" s="1"/>
  <c r="L15" i="3" a="1"/>
  <c r="L15" i="3"/>
  <c r="L16" i="3" a="1"/>
  <c r="L16" i="3" s="1"/>
  <c r="L9" i="3" a="1"/>
  <c r="L9" i="3" s="1"/>
  <c r="L5" i="3" a="1"/>
  <c r="L5" i="3" s="1"/>
  <c r="L4" i="3" a="1"/>
  <c r="L4" i="3" s="1"/>
  <c r="A31" i="1"/>
</calcChain>
</file>

<file path=xl/connections.xml><?xml version="1.0" encoding="utf-8"?>
<connections xmlns="http://schemas.openxmlformats.org/spreadsheetml/2006/main">
  <connection id="1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keepAlive="1" name="쿼리 - 센터관리" description="통합 문서의 '센터관리' 쿼리에 대한 연결입니다." type="5" refreshedVersion="8" background="1">
    <dbPr connection="Provider=Microsoft.Mashup.OleDb.1;Data Source=$Workbook$;Location=센터관리;Extended Properties=&quot;&quot;" command="SELECT * FROM [센터관리]"/>
  </connection>
</connection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<sst xmlns="http://schemas.openxmlformats.org/spreadsheetml/2006/main" count="536" uniqueCount="216">
  <si>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</si>
  <si>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</si>
  <si>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</si>
  <si>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</si>
  <si>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</si>
  <si>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</si>
  <si>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</si>
  <si>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</si>
  <si>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</si>
  <si>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</si>
  <si>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</si>
  <si>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</si>
  <si>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</si>
  <si>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</si>
  <si>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</si>
  <si>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</si>
  <si>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</si>
  <si>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</si>
  <si>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</si>
  <si>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</si>
  <si>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</si>
  <si>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</si>
  <si>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</si>
  <si>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</si>
  <si>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</si>
  <si>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</si>
  <si>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</si>
  <si>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</si>
  <si>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</si>
  <si>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</si>
  <si>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</si>
  <si>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</si>
  <si>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</si>
  <si>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</si>
  <si>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</si>
  <si>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</si>
  <si>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</si>
  <si>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</si>
  <si>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</si>
  <si>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</si>
  <si>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</si>
  <si>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</si>
  <si>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</si>
  <si>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</si>
  <si>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</si>
  <si>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</si>
  <si>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</si>
  <si>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</si>
  <si>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</si>
  <si>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</si>
  <si>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</si>
  <si>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</si>
  <si>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</si>
  <si>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</si>
  <si>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</si>
  <si>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</si>
  <si>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</si>
  <si>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</si>
  <si>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</si>
  <si>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</si>
  <si>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</si>
  <si>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</si>
  <si>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</si>
  <si>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</si>
  <si>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</si>
  <si>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</si>
  <si>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</si>
  <si>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</si>
  <si>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</si>
  <si>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</si>
  <si>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</si>
  <si>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</si>
  <si>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</si>
  <si>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</si>
  <si>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</si>
  <si>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</si>
  <si>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</si>
  <si>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</si>
  <si>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</si>
  <si>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</si>
  <si>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</si>
  <si>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</si>
  <si>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</si>
  <si>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</si>
  <si>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</si>
  <si>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</si>
  <si>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</si>
  <si>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</si>
  <si>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</si>
  <si>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</si>
  <si>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</si>
  <si>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</si>
  <si>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</si>
  <si>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</si>
  <si>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</si>
  <si>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</si>
  <si>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</si>
  <si>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</si>
  <si>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</si>
  <si>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</si>
  <si>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</si>
  <si>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</si>
  <si>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</si>
  <si>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</si>
  <si>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</si>
  <si>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</si>
  <si>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</si>
  <si>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</si>
  <si>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</si>
  <si>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</si>
  <si>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</si>
  <si>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</si>
  <si>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</si>
  <si>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</si>
  <si>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</si>
  <si>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</si>
  <si>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</si>
  <si>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</si>
  <si>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</si>
  <si>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</si>
  <si>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</si>
  <si>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</si>
  <si>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</si>
  <si>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</si>
  <si>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</si>
  <si>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</si>
  <si>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</si>
  <si>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</si>
  <si>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</si>
  <si>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</si>
  <si>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</si>
  <si>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</si>
  <si>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</si>
  <si>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</si>
  <si>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</si>
  <si>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</si>
  <si>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</si>
  <si>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</si>
  <si>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</si>
  <si>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</si>
  <si>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</si>
  <si>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</si>
  <si>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</si>
  <si>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</si>
  <si>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</si>
  <si>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</si>
  <si>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</si>
  <si>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</si>
  <si>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</si>
  <si>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</si>
  <si>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</si>
  <si>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</si>
  <si>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</si>
  <si>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</si>
  <si>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</si>
  <si>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</si>
  <si>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</si>
  <si>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</si>
  <si>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</si>
  <si>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</si>
  <si>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</si>
  <si>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</si>
  <si>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</si>
  <si>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</si>
  <si>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</si>
  <si>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</si>
  <si>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</si>
  <si>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</si>
  <si>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</si>
  <si>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</si>
  <si>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</si>
  <si>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</si>
  <si>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</si>
  <si>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</si>
  <si>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</si>
  <si>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</si>
  <si>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</si>
  <si>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</si>
  <si>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</si>
  <si>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</si>
  <si>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</si>
  <si>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</si>
  <si>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</si>
  <si>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</si>
  <si>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</si>
  <si>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</si>
  <si>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</si>
  <si>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</si>
  <si>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</si>
  <si>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</si>
  <si>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</si>
  <si>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</si>
  <si>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</si>
  <si>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</si>
  <si>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</si>
  <si>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</si>
  <si>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</si>
  <si>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</si>
  <si>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</si>
  <si>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</si>
  <si>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</si>
  <si>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</si>
  <si>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</si>
  <si>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</si>
  <si>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</si>
  <si>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</si>
  <si>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</si>
  <si>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(모두)</t>
  </si>
  <si>
    <t>평균 : 면적</t>
  </si>
  <si>
    <t>평균 : 보유차량</t>
  </si>
  <si>
    <t>값</t>
  </si>
  <si>
    <t>전체 평균 : 면적</t>
  </si>
  <si>
    <t>전체 평균 : 보유차량</t>
  </si>
  <si>
    <t>죵류</t>
    <phoneticPr fontId="1" type="noConversion"/>
  </si>
  <si>
    <t>숙박비</t>
    <phoneticPr fontId="1" type="noConversion"/>
  </si>
  <si>
    <t>교통비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</si>
</sst>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yyyy/mm"/>
    <numFmt numFmtId="177" formatCode="0.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1" xfId="2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</cellXfs>
  <cellStyles count="4">
    <cellStyle name="백분율" xfId="2" builtinId="5"/>
    <cellStyle name="쉼표 [0]" xfId="1" builtinId="6"/>
    <cellStyle name="쉼표 [0] 2" xfId="3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layout>
        <c:manualLayout>
          <c:xMode val="edge"/>
          <c:yMode val="edge"/>
          <c:x val="0.17891336270190897"/>
          <c:y val="2.52365930599369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>
        <c:manualLayout>
          <c:layoutTarget val="inner"/>
          <c:xMode val="edge"/>
          <c:yMode val="edge"/>
          <c:x val="0.14250881635390292"/>
          <c:y val="0.1859516298633018"/>
          <c:w val="0.64016372402788857"/>
          <c:h val="0.58256323637778717"/>
        </c:manualLayout>
      </c:layout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-0.13021587059326836"/>
                  <c:y val="-8.5874959636354609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2812630800004624"/>
                      <c:h val="5.818525050299312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7516-4D74-B773-2852E6B0D8D7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-0.12287361106293432"/>
                  <c:y val="-9.2184403279851682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F3DA940-C8D1-4AB5-B881-4953D8C52F0A}" type="CATEGORYNAME">
                      <a:rPr lang="ko-KR" altLang="en-US" sz="800"/>
                      <a:pPr>
                        <a:defRPr/>
                      </a:pPr>
                      <a:t>[범주 이름]</a:t>
                    </a:fld>
                    <a:r>
                      <a:rPr lang="en-US" altLang="ko-KR" baseline="0"/>
                      <a:t>, </a:t>
                    </a:r>
                    <a:fld id="{71BCCDB6-EBEB-43FD-816E-8975C23F2BFF}" type="VALUE">
                      <a:rPr lang="en-US" altLang="ko-KR" baseline="0"/>
                      <a:pPr>
                        <a:defRPr/>
                      </a:pPr>
                      <a:t>[값]</a:t>
                    </a:fld>
                    <a:endParaRPr lang="en-US" altLang="ko-KR" baseline="0"/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369368806872709"/>
                      <c:h val="6.2391349346315926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7516-4D74-B773-2852E6B0D8D7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저용" textlink="">
      <xdr:nvSpPr>
        <xdr:cNvPr id="2" name="사각형: 빗면 1">
          <a:extLst>
            <a:ext uri="{FF2B5EF4-FFF2-40B4-BE49-F238E27FC236}">
              <a16:creationId xmlns:a16="http://schemas.microsoft.com/office/drawing/2014/main" id="{61C2871A-911B-B3CE-3772-D0F1C6DC53C8}"/>
            </a:ext>
          </a:extLst>
        </xdr:cNvPr>
        <xdr:cNvSpPr/>
      </xdr:nvSpPr>
      <xdr:spPr>
        <a:xfrm>
          <a:off x="5505450" y="209550"/>
          <a:ext cx="8572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  <a:endParaRPr lang="en-US" altLang="ko-KR" sz="1100"/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FE432DAD-A530-CDD4-62FA-BB5D63489642}"/>
            </a:ext>
          </a:extLst>
        </xdr:cNvPr>
        <xdr:cNvSpPr/>
      </xdr:nvSpPr>
      <xdr:spPr>
        <a:xfrm>
          <a:off x="5505450" y="838200"/>
          <a:ext cx="8572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  <a:endParaRPr lang="en-US" altLang="ko-K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7</xdr:row>
      <xdr:rowOff>200024</xdr:rowOff>
    </xdr:from>
    <xdr:to>
      <xdr:col>6</xdr:col>
      <xdr:colOff>190500</xdr:colOff>
      <xdr:row>23</xdr:row>
      <xdr:rowOff>38100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66675</xdr:rowOff>
        </xdr:from>
        <xdr:to>
          <xdr:col>4</xdr:col>
          <xdr:colOff>676275</xdr:colOff>
          <xdr:row>1</xdr:row>
          <xdr:rowOff>171450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5789.760727083332" backgroundQuery="1" createdVersion="8" refreshedVersion="8" minRefreshableVersion="3" recordCount="26">
  <cacheSource type="external" connectionId="2"/>
  <cacheFields count="4">
    <cacheField name="지역" numFmtId="0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>
      <sharedItems count="2">
        <s v="직영"/>
        <s v="위탁"/>
      </sharedItems>
    </cacheField>
    <cacheField name="면적" numFmtId="0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보유차량" numFmtId="0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</r>
  <r>
    <x v="0"/>
    <x v="0"/>
    <x v="0"/>
    <x v="0"/>
  </r>
  <r>
    <x v="1"/>
    <x v="1"/>
    <x v="1"/>
    <x v="1"/>
  </r>
  <r>
    <x v="2"/>
    <x v="1"/>
    <x v="2"/>
    <x v="2"/>
  </r>
  <r>
    <x v="3"/>
    <x v="0"/>
    <x v="3"/>
    <x v="3"/>
  </r>
  <r>
    <x v="4"/>
    <x v="0"/>
    <x v="4"/>
    <x v="0"/>
  </r>
  <r>
    <x v="5"/>
    <x v="0"/>
    <x v="5"/>
    <x v="1"/>
  </r>
  <r>
    <x v="6"/>
    <x v="1"/>
    <x v="6"/>
    <x v="3"/>
  </r>
  <r>
    <x v="7"/>
    <x v="0"/>
    <x v="7"/>
    <x v="3"/>
  </r>
  <r>
    <x v="0"/>
    <x v="1"/>
    <x v="8"/>
    <x v="0"/>
  </r>
  <r>
    <x v="1"/>
    <x v="1"/>
    <x v="9"/>
    <x v="3"/>
  </r>
  <r>
    <x v="2"/>
    <x v="1"/>
    <x v="10"/>
    <x v="0"/>
  </r>
  <r>
    <x v="3"/>
    <x v="1"/>
    <x v="11"/>
    <x v="3"/>
  </r>
  <r>
    <x v="4"/>
    <x v="1"/>
    <x v="12"/>
    <x v="1"/>
  </r>
  <r>
    <x v="3"/>
    <x v="0"/>
    <x v="13"/>
    <x v="0"/>
  </r>
  <r>
    <x v="0"/>
    <x v="0"/>
    <x v="14"/>
    <x v="3"/>
  </r>
  <r>
    <x v="5"/>
    <x v="1"/>
    <x v="15"/>
    <x v="3"/>
  </r>
  <r>
    <x v="5"/>
    <x v="0"/>
    <x v="16"/>
    <x v="2"/>
  </r>
  <r>
    <x v="4"/>
    <x v="1"/>
    <x v="17"/>
    <x v="2"/>
  </r>
  <r>
    <x v="4"/>
    <x v="0"/>
    <x v="18"/>
    <x v="0"/>
  </r>
  <r>
    <x v="6"/>
    <x v="1"/>
    <x v="19"/>
    <x v="2"/>
  </r>
  <r>
    <x v="7"/>
    <x v="0"/>
    <x v="20"/>
    <x v="1"/>
  </r>
  <r>
    <x v="0"/>
    <x v="0"/>
    <x v="21"/>
    <x v="0"/>
  </r>
  <r>
    <x v="1"/>
    <x v="0"/>
    <x v="22"/>
    <x v="3"/>
  </r>
  <r>
    <x v="2"/>
    <x v="0"/>
    <x v="23"/>
    <x v="0"/>
  </r>
  <r>
    <x v="3"/>
    <x v="1"/>
    <x v="2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7" firstHeaderRow="1" firstDataRow="1" firstDataCol="2" rowPageCount="1" colPageCount="1"/>
  <pivotFields count="4">
    <pivotField axis="axisRow" compact="0" showAll="0" insertBlankRow="1">
      <items count="9">
        <item h="1" x="6"/>
        <item h="1" x="3"/>
        <item x="7"/>
        <item x="1"/>
        <item h="1" x="0"/>
        <item h="1" x="5"/>
        <item h="1" x="4"/>
        <item x="2"/>
        <item t="default"/>
      </items>
    </pivotField>
    <pivotField axis="axisPage" compact="0" showAll="0" insertBlankRow="1">
      <items count="3">
        <item x="1"/>
        <item x="0"/>
        <item t="default"/>
      </items>
    </pivotField>
    <pivotField dataField="1" compact="0" showAll="0" insertBlankRow="1"/>
    <pivotField dataField="1" compact="0" showAll="0" insertBlankRow="1"/>
  </pivotFields>
  <rowFields count="2">
    <field x="0"/>
    <field x="-2"/>
  </rowFields>
  <rowItems count="14">
    <i>
      <x v="2"/>
    </i>
    <i r="1">
      <x/>
    </i>
    <i r="1" i="1">
      <x v="1"/>
    </i>
    <i t="blank">
      <x v="2"/>
    </i>
    <i>
      <x v="3"/>
    </i>
    <i r="1">
      <x/>
    </i>
    <i r="1" i="1">
      <x v="1"/>
    </i>
    <i t="blank">
      <x v="3"/>
    </i>
    <i>
      <x v="7"/>
    </i>
    <i r="1">
      <x/>
    </i>
    <i r="1" i="1">
      <x v="1"/>
    </i>
    <i t="blank">
      <x v="7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3" numFmtId="177"/>
    <dataField name="평균 : 보유차량" fld="3" subtotal="average" baseField="0" baseItem="3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H38"/>
  <sheetViews>
    <sheetView workbookViewId="0">
      <selection activeCell="A28" sqref="A1:H28"/>
    </sheetView>
  </sheetViews>
  <sheetFormatPr defaultRowHeight="16.5" x14ac:dyDescent="0.3"/>
  <cols>
    <col min="1" max="1" width="8" customWidth="1"/>
    <col min="2" max="2" width="5.625" customWidth="1"/>
    <col min="3" max="3" width="11.375" customWidth="1"/>
    <col min="4" max="4" width="12.125" customWidth="1"/>
    <col min="5" max="5" width="21.875" customWidth="1"/>
    <col min="6" max="6" width="35.375" customWidth="1"/>
    <col min="7" max="7" width="8.375" customWidth="1"/>
    <col min="8" max="8" width="20.625" customWidth="1"/>
  </cols>
  <sheetData>
    <row r="2" spans="1:8" x14ac:dyDescent="0.3">
      <c r="A2" t="s">
        <v>1</v>
      </c>
    </row>
    <row r="3" spans="1:8" x14ac:dyDescent="0.3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 x14ac:dyDescent="0.3">
      <c r="A4" s="1" t="s">
        <v>129</v>
      </c>
      <c r="B4" s="1" t="s">
        <v>40</v>
      </c>
      <c r="C4" s="1" t="s">
        <v>101</v>
      </c>
      <c r="D4" s="7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 x14ac:dyDescent="0.3">
      <c r="A5" s="1" t="s">
        <v>91</v>
      </c>
      <c r="B5" s="1" t="s">
        <v>92</v>
      </c>
      <c r="C5" s="1" t="s">
        <v>93</v>
      </c>
      <c r="D5" s="7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 x14ac:dyDescent="0.3">
      <c r="A6" s="1" t="s">
        <v>137</v>
      </c>
      <c r="B6" s="1" t="s">
        <v>96</v>
      </c>
      <c r="C6" s="1" t="s">
        <v>93</v>
      </c>
      <c r="D6" s="7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 x14ac:dyDescent="0.3">
      <c r="A7" s="1" t="s">
        <v>99</v>
      </c>
      <c r="B7" s="1" t="s">
        <v>100</v>
      </c>
      <c r="C7" s="1" t="s">
        <v>101</v>
      </c>
      <c r="D7" s="7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 x14ac:dyDescent="0.3">
      <c r="A8" s="1" t="s">
        <v>141</v>
      </c>
      <c r="B8" s="1" t="s">
        <v>113</v>
      </c>
      <c r="C8" s="1" t="s">
        <v>101</v>
      </c>
      <c r="D8" s="7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 x14ac:dyDescent="0.3">
      <c r="A9" s="1" t="s">
        <v>104</v>
      </c>
      <c r="B9" s="1" t="s">
        <v>105</v>
      </c>
      <c r="C9" s="1" t="s">
        <v>101</v>
      </c>
      <c r="D9" s="7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 x14ac:dyDescent="0.3">
      <c r="A10" s="1" t="s">
        <v>121</v>
      </c>
      <c r="B10" s="1" t="s">
        <v>122</v>
      </c>
      <c r="C10" s="1" t="s">
        <v>93</v>
      </c>
      <c r="D10" s="7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 x14ac:dyDescent="0.3">
      <c r="A11" s="1" t="s">
        <v>107</v>
      </c>
      <c r="B11" s="1" t="s">
        <v>108</v>
      </c>
      <c r="C11" s="1" t="s">
        <v>101</v>
      </c>
      <c r="D11" s="7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 x14ac:dyDescent="0.3">
      <c r="A12" s="1" t="s">
        <v>119</v>
      </c>
      <c r="B12" s="1" t="s">
        <v>48</v>
      </c>
      <c r="C12" s="1" t="s">
        <v>93</v>
      </c>
      <c r="D12" s="7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 x14ac:dyDescent="0.3">
      <c r="A13" s="1" t="s">
        <v>63</v>
      </c>
      <c r="B13" s="1" t="s">
        <v>92</v>
      </c>
      <c r="C13" s="1" t="s">
        <v>93</v>
      </c>
      <c r="D13" s="7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 x14ac:dyDescent="0.3">
      <c r="A14" s="1" t="s">
        <v>20</v>
      </c>
      <c r="B14" s="1" t="s">
        <v>96</v>
      </c>
      <c r="C14" s="1" t="s">
        <v>93</v>
      </c>
      <c r="D14" s="7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 x14ac:dyDescent="0.3">
      <c r="A15" s="1" t="s">
        <v>126</v>
      </c>
      <c r="B15" s="1" t="s">
        <v>100</v>
      </c>
      <c r="C15" s="1" t="s">
        <v>93</v>
      </c>
      <c r="D15" s="7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 x14ac:dyDescent="0.3">
      <c r="A16" s="1" t="s">
        <v>112</v>
      </c>
      <c r="B16" s="1" t="s">
        <v>113</v>
      </c>
      <c r="C16" s="1" t="s">
        <v>93</v>
      </c>
      <c r="D16" s="7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3">
      <c r="A17" s="1" t="s">
        <v>117</v>
      </c>
      <c r="B17" s="1" t="s">
        <v>100</v>
      </c>
      <c r="C17" s="1" t="s">
        <v>101</v>
      </c>
      <c r="D17" s="7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3">
      <c r="A18" s="1" t="s">
        <v>124</v>
      </c>
      <c r="B18" s="1" t="s">
        <v>48</v>
      </c>
      <c r="C18" s="1" t="s">
        <v>101</v>
      </c>
      <c r="D18" s="7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3">
      <c r="A19" s="1" t="s">
        <v>139</v>
      </c>
      <c r="B19" s="1" t="s">
        <v>105</v>
      </c>
      <c r="C19" s="1" t="s">
        <v>93</v>
      </c>
      <c r="D19" s="7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3">
      <c r="A20" s="1" t="s">
        <v>134</v>
      </c>
      <c r="B20" s="1" t="s">
        <v>105</v>
      </c>
      <c r="C20" s="1" t="s">
        <v>101</v>
      </c>
      <c r="D20" s="7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3">
      <c r="A21" s="1" t="s">
        <v>145</v>
      </c>
      <c r="B21" s="1" t="s">
        <v>113</v>
      </c>
      <c r="C21" s="1" t="s">
        <v>93</v>
      </c>
      <c r="D21" s="7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3">
      <c r="A22" s="1" t="s">
        <v>128</v>
      </c>
      <c r="B22" s="1" t="s">
        <v>113</v>
      </c>
      <c r="C22" s="1" t="s">
        <v>101</v>
      </c>
      <c r="D22" s="7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3">
      <c r="A23" s="1" t="s">
        <v>132</v>
      </c>
      <c r="B23" s="1" t="s">
        <v>122</v>
      </c>
      <c r="C23" s="1" t="s">
        <v>93</v>
      </c>
      <c r="D23" s="7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3">
      <c r="A24" s="1" t="s">
        <v>143</v>
      </c>
      <c r="B24" s="1" t="s">
        <v>108</v>
      </c>
      <c r="C24" s="1" t="s">
        <v>101</v>
      </c>
      <c r="D24" s="7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3">
      <c r="A25" s="1" t="s">
        <v>51</v>
      </c>
      <c r="B25" s="1" t="s">
        <v>48</v>
      </c>
      <c r="C25" s="1" t="s">
        <v>101</v>
      </c>
      <c r="D25" s="7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3">
      <c r="A26" s="1" t="s">
        <v>58</v>
      </c>
      <c r="B26" s="1" t="s">
        <v>92</v>
      </c>
      <c r="C26" s="1" t="s">
        <v>101</v>
      </c>
      <c r="D26" s="7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3">
      <c r="A27" s="1" t="s">
        <v>43</v>
      </c>
      <c r="B27" s="1" t="s">
        <v>96</v>
      </c>
      <c r="C27" s="1" t="s">
        <v>101</v>
      </c>
      <c r="D27" s="7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3">
      <c r="A28" s="1" t="s">
        <v>38</v>
      </c>
      <c r="B28" s="1" t="s">
        <v>100</v>
      </c>
      <c r="C28" s="1" t="s">
        <v>93</v>
      </c>
      <c r="D28" s="7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3">
      <c r="A30" s="16" t="s">
        <v>206</v>
      </c>
    </row>
    <row r="31" spans="1:8" x14ac:dyDescent="0.3">
      <c r="A31" t="b">
        <f>AND((YEAR(D4)&gt;=2018),(RIGHT(H4,3)="공휴일")+(RIGHT(H4,3)="일요일"))</f>
        <v>1</v>
      </c>
    </row>
    <row r="33" spans="1:5" x14ac:dyDescent="0.3">
      <c r="A33" s="1" t="s">
        <v>84</v>
      </c>
      <c r="B33" s="1" t="s">
        <v>85</v>
      </c>
      <c r="C33" s="1" t="s">
        <v>147</v>
      </c>
      <c r="D33" s="1" t="s">
        <v>87</v>
      </c>
      <c r="E33" s="1" t="s">
        <v>90</v>
      </c>
    </row>
    <row r="34" spans="1:5" x14ac:dyDescent="0.3">
      <c r="A34" s="1" t="s">
        <v>129</v>
      </c>
      <c r="B34" s="1" t="s">
        <v>40</v>
      </c>
      <c r="C34" s="7">
        <v>44550</v>
      </c>
      <c r="D34" s="1">
        <v>836</v>
      </c>
      <c r="E34" s="2" t="s">
        <v>98</v>
      </c>
    </row>
    <row r="35" spans="1:5" x14ac:dyDescent="0.3">
      <c r="A35" s="1" t="s">
        <v>91</v>
      </c>
      <c r="B35" s="1" t="s">
        <v>92</v>
      </c>
      <c r="C35" s="7">
        <v>43681</v>
      </c>
      <c r="D35" s="1">
        <v>173</v>
      </c>
      <c r="E35" s="2" t="s">
        <v>95</v>
      </c>
    </row>
    <row r="36" spans="1:5" x14ac:dyDescent="0.3">
      <c r="A36" s="1" t="s">
        <v>112</v>
      </c>
      <c r="B36" s="1" t="s">
        <v>113</v>
      </c>
      <c r="C36" s="7">
        <v>43978</v>
      </c>
      <c r="D36" s="1">
        <v>246</v>
      </c>
      <c r="E36" s="2" t="s">
        <v>110</v>
      </c>
    </row>
    <row r="37" spans="1:5" x14ac:dyDescent="0.3">
      <c r="A37" s="1" t="s">
        <v>117</v>
      </c>
      <c r="B37" s="1" t="s">
        <v>100</v>
      </c>
      <c r="C37" s="7">
        <v>43260</v>
      </c>
      <c r="D37" s="1">
        <v>278</v>
      </c>
      <c r="E37" s="2" t="s">
        <v>98</v>
      </c>
    </row>
    <row r="38" spans="1:5" x14ac:dyDescent="0.3">
      <c r="A38" s="1" t="s">
        <v>43</v>
      </c>
      <c r="B38" s="1" t="s">
        <v>96</v>
      </c>
      <c r="C38" s="7">
        <v>45424</v>
      </c>
      <c r="D38" s="1">
        <v>187</v>
      </c>
      <c r="E38" s="2" t="s">
        <v>116</v>
      </c>
    </row>
  </sheetData>
  <sortState ref="A4:H28">
    <sortCondition ref="A4:A28"/>
  </sortState>
  <phoneticPr fontId="1" type="noConversion"/>
  <conditionalFormatting sqref="A4:H28">
    <cfRule type="expression" dxfId="0" priority="1">
      <formula>AND(ISEVEN(DAY($D4)),$C4="직영")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&amp;C&amp;"HY견고딕,보통"&amp;P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O28"/>
  <sheetViews>
    <sheetView tabSelected="1" topLeftCell="G1" workbookViewId="0">
      <selection activeCell="I4" sqref="I4"/>
    </sheetView>
  </sheetViews>
  <sheetFormatPr defaultRowHeight="16.5" x14ac:dyDescent="0.3"/>
  <cols>
    <col min="1" max="1" width="8.375" customWidth="1"/>
    <col min="2" max="2" width="5.25" bestFit="1" customWidth="1"/>
    <col min="3" max="3" width="8.625" customWidth="1"/>
    <col min="5" max="5" width="5.25" bestFit="1" customWidth="1"/>
    <col min="6" max="6" width="35.375" customWidth="1"/>
    <col min="7" max="7" width="9" bestFit="1" customWidth="1"/>
    <col min="8" max="8" width="20.5" customWidth="1"/>
    <col min="9" max="9" width="32.875" customWidth="1"/>
    <col min="10" max="10" width="2.875" customWidth="1"/>
    <col min="12" max="12" width="17.5" bestFit="1" customWidth="1"/>
    <col min="13" max="13" width="5.5" bestFit="1" customWidth="1"/>
    <col min="14" max="15" width="6.125" bestFit="1" customWidth="1"/>
  </cols>
  <sheetData>
    <row r="2" spans="1:15" x14ac:dyDescent="0.3">
      <c r="A2" t="s">
        <v>0</v>
      </c>
      <c r="H2" t="s">
        <v>2</v>
      </c>
      <c r="I2" s="3">
        <v>45332</v>
      </c>
      <c r="K2" t="s">
        <v>3</v>
      </c>
    </row>
    <row r="3" spans="1:15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6" t="s">
        <v>12</v>
      </c>
      <c r="K3" s="1" t="s">
        <v>6</v>
      </c>
      <c r="L3" s="6" t="s">
        <v>13</v>
      </c>
    </row>
    <row r="4" spans="1:15" x14ac:dyDescent="0.3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 t="e">
        <v>#VALUE!</v>
      </c>
      <c r="K4" s="1" t="s">
        <v>19</v>
      </c>
      <c r="L4" s="2">
        <f t="array" ref="L4">ROUNDDOWN(AVERAGE(IF(($C$4:$C$28=K4)*(YEAR($I$2)-YEAR($D$4:$D$28)&gt;=20),$E$4:$E$28)),0)</f>
        <v>239</v>
      </c>
    </row>
    <row r="5" spans="1:15" x14ac:dyDescent="0.3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2"/>
      <c r="K5" s="1" t="s">
        <v>16</v>
      </c>
      <c r="L5" s="2">
        <f t="array" ref="L5">ROUNDDOWN(AVERAGE(IF(($C$4:$C$28=K5)*(YEAR($I$2)-YEAR($D$4:$D$28)&gt;=20),$E$4:$E$28)),0)</f>
        <v>365</v>
      </c>
    </row>
    <row r="6" spans="1:15" x14ac:dyDescent="0.3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2"/>
    </row>
    <row r="7" spans="1:15" x14ac:dyDescent="0.3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2"/>
      <c r="K7" t="s">
        <v>30</v>
      </c>
    </row>
    <row r="8" spans="1:15" x14ac:dyDescent="0.3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2"/>
      <c r="K8" s="1" t="s">
        <v>5</v>
      </c>
      <c r="L8" s="6" t="s">
        <v>34</v>
      </c>
      <c r="M8" s="6" t="s">
        <v>35</v>
      </c>
      <c r="N8" s="6" t="s">
        <v>36</v>
      </c>
      <c r="O8" s="6" t="s">
        <v>37</v>
      </c>
    </row>
    <row r="9" spans="1:15" x14ac:dyDescent="0.3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2"/>
      <c r="K9" s="1" t="s">
        <v>40</v>
      </c>
      <c r="L9" s="2" t="str" cm="1">
        <f t="array" ref="L9">_xlfn.CONCAT("직영 ",SUM(($B$4:$B$28=K9)*($C$4:$C$28="직영")),"곳 - 위탁 ",SUM(($B$4:$B$28=K9)*($C$4:$C$28="위탁")),"곳")</f>
        <v>직영 3곳 - 위탁 1곳</v>
      </c>
      <c r="M9" s="1" t="str">
        <f>TEXT(COUNTIFS($B$4:$B$28,$K9,$F$4:$F$28,"*"&amp;M$8&amp;"*")/COUNTIF($B$4:$B$28,$K9),"#0%")</f>
        <v>75%</v>
      </c>
      <c r="N9" s="1" t="str">
        <f t="shared" ref="N9:O9" si="0">TEXT(COUNTIFS($B$4:$B$28,$K9,$F$4:$F$28,"*"&amp;N$8&amp;"*")/COUNTIF($B$4:$B$28,$K9),"#0%")</f>
        <v>75%</v>
      </c>
      <c r="O9" s="1" t="str">
        <f t="shared" si="0"/>
        <v>50%</v>
      </c>
    </row>
    <row r="10" spans="1:15" x14ac:dyDescent="0.3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2"/>
      <c r="K10" s="1" t="s">
        <v>15</v>
      </c>
      <c r="L10" s="2" t="str" cm="1">
        <f t="array" ref="L10">_xlfn.CONCAT("직영 ",SUM(($B$4:$B$28=K10)*($C$4:$C$28="직영")),"곳 - 위탁 ",SUM(($B$4:$B$28=K10)*($C$4:$C$28="위탁")),"곳")</f>
        <v>직영 1곳 - 위탁 2곳</v>
      </c>
      <c r="M10" s="1" t="str">
        <f t="shared" ref="M10:O16" si="1">TEXT(COUNTIFS($B$4:$B$28,$K10,$F$4:$F$28,"*"&amp;M$8&amp;"*")/COUNTIF($B$4:$B$28,$K10),"#0%")</f>
        <v>67%</v>
      </c>
      <c r="N10" s="1" t="str">
        <f t="shared" si="1"/>
        <v>33%</v>
      </c>
      <c r="O10" s="1" t="str">
        <f t="shared" si="1"/>
        <v>33%</v>
      </c>
    </row>
    <row r="11" spans="1:15" x14ac:dyDescent="0.3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2"/>
      <c r="K11" s="1" t="s">
        <v>21</v>
      </c>
      <c r="L11" s="2" t="str" cm="1">
        <f t="array" ref="L11">_xlfn.CONCAT("직영 ",SUM(($B$4:$B$28=K11)*($C$4:$C$28="직영")),"곳 - 위탁 ",SUM(($B$4:$B$28=K11)*($C$4:$C$28="위탁")),"곳")</f>
        <v>직영 1곳 - 위탁 2곳</v>
      </c>
      <c r="M11" s="1" t="str">
        <f t="shared" si="1"/>
        <v>67%</v>
      </c>
      <c r="N11" s="1" t="str">
        <f t="shared" si="1"/>
        <v>67%</v>
      </c>
      <c r="O11" s="1" t="str">
        <f t="shared" si="1"/>
        <v>33%</v>
      </c>
    </row>
    <row r="12" spans="1:15" x14ac:dyDescent="0.3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2"/>
      <c r="K12" s="1" t="s">
        <v>25</v>
      </c>
      <c r="L12" s="2" t="str" cm="1">
        <f t="array" ref="L12">_xlfn.CONCAT("직영 ",SUM(($B$4:$B$28=K12)*($C$4:$C$28="직영")),"곳 - 위탁 ",SUM(($B$4:$B$28=K12)*($C$4:$C$28="위탁")),"곳")</f>
        <v>직영 2곳 - 위탁 2곳</v>
      </c>
      <c r="M12" s="1" t="str">
        <f t="shared" si="1"/>
        <v>50%</v>
      </c>
      <c r="N12" s="1" t="str">
        <f t="shared" si="1"/>
        <v>25%</v>
      </c>
      <c r="O12" s="1" t="str">
        <f t="shared" si="1"/>
        <v>25%</v>
      </c>
    </row>
    <row r="13" spans="1:15" x14ac:dyDescent="0.3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2"/>
      <c r="K13" s="1" t="s">
        <v>42</v>
      </c>
      <c r="L13" s="2" t="str" cm="1">
        <f t="array" ref="L13">_xlfn.CONCAT("직영 ",SUM(($B$4:$B$28=K13)*($C$4:$C$28="직영")),"곳 - 위탁 ",SUM(($B$4:$B$28=K13)*($C$4:$C$28="위탁")),"곳")</f>
        <v>직영 2곳 - 위탁 2곳</v>
      </c>
      <c r="M13" s="1" t="str">
        <f t="shared" si="1"/>
        <v>75%</v>
      </c>
      <c r="N13" s="1" t="str">
        <f t="shared" si="1"/>
        <v>50%</v>
      </c>
      <c r="O13" s="1" t="str">
        <f t="shared" si="1"/>
        <v>25%</v>
      </c>
    </row>
    <row r="14" spans="1:15" x14ac:dyDescent="0.3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2"/>
      <c r="K14" s="1" t="s">
        <v>28</v>
      </c>
      <c r="L14" s="2" t="str" cm="1">
        <f t="array" ref="L14">_xlfn.CONCAT("직영 ",SUM(($B$4:$B$28=K14)*($C$4:$C$28="직영")),"곳 - 위탁 ",SUM(($B$4:$B$28=K14)*($C$4:$C$28="위탁")),"곳")</f>
        <v>직영 2곳 - 위탁 1곳</v>
      </c>
      <c r="M14" s="1" t="str">
        <f t="shared" si="1"/>
        <v>67%</v>
      </c>
      <c r="N14" s="1" t="str">
        <f t="shared" si="1"/>
        <v>33%</v>
      </c>
      <c r="O14" s="1" t="str">
        <f t="shared" si="1"/>
        <v>67%</v>
      </c>
    </row>
    <row r="15" spans="1:15" x14ac:dyDescent="0.3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2"/>
      <c r="K15" s="1" t="s">
        <v>50</v>
      </c>
      <c r="L15" s="2" t="str" cm="1">
        <f t="array" ref="L15">_xlfn.CONCAT("직영 ",SUM(($B$4:$B$28=K15)*($C$4:$C$28="직영")),"곳 - 위탁 ",SUM(($B$4:$B$28=K15)*($C$4:$C$28="위탁")),"곳")</f>
        <v>직영 0곳 - 위탁 2곳</v>
      </c>
      <c r="M15" s="1" t="str">
        <f t="shared" si="1"/>
        <v>0%</v>
      </c>
      <c r="N15" s="1" t="str">
        <f t="shared" si="1"/>
        <v>100%</v>
      </c>
      <c r="O15" s="1" t="str">
        <f t="shared" si="1"/>
        <v>50%</v>
      </c>
    </row>
    <row r="16" spans="1:15" x14ac:dyDescent="0.3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2"/>
      <c r="K16" s="1" t="s">
        <v>32</v>
      </c>
      <c r="L16" s="2" t="str" cm="1">
        <f t="array" ref="L16">_xlfn.CONCAT("직영 ",SUM(($B$4:$B$28=K16)*($C$4:$C$28="직영")),"곳 - 위탁 ",SUM(($B$4:$B$28=K16)*($C$4:$C$28="위탁")),"곳")</f>
        <v>직영 2곳 - 위탁 0곳</v>
      </c>
      <c r="M16" s="1" t="str">
        <f t="shared" si="1"/>
        <v>50%</v>
      </c>
      <c r="N16" s="1" t="str">
        <f t="shared" si="1"/>
        <v>50%</v>
      </c>
      <c r="O16" s="1" t="str">
        <f t="shared" si="1"/>
        <v>100%</v>
      </c>
    </row>
    <row r="17" spans="1:14" x14ac:dyDescent="0.3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2"/>
    </row>
    <row r="18" spans="1:14" x14ac:dyDescent="0.3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2"/>
      <c r="K18" t="s">
        <v>55</v>
      </c>
    </row>
    <row r="19" spans="1:14" x14ac:dyDescent="0.3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2"/>
      <c r="K19" s="1" t="s">
        <v>6</v>
      </c>
      <c r="L19" s="6" t="s">
        <v>4</v>
      </c>
    </row>
    <row r="20" spans="1:14" x14ac:dyDescent="0.3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2"/>
      <c r="K20" s="1" t="s">
        <v>19</v>
      </c>
      <c r="L20" s="1" t="str" cm="1">
        <f t="array" ref="L20">INDEX($A$4:$A$28,MATCH(MAX(($C$4:$C$28=K20)*$E$4:$E$28),($C$4:$C$28=K20)*$E$4:$E$28,0))</f>
        <v>c01</v>
      </c>
    </row>
    <row r="21" spans="1:14" x14ac:dyDescent="0.3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2"/>
      <c r="K21" s="1" t="s">
        <v>16</v>
      </c>
      <c r="L21" s="1" t="str" cm="1">
        <f t="array" ref="L21">INDEX($A$4:$A$28,MATCH(MAX(($C$4:$C$28=K21)*$E$4:$E$28),($C$4:$C$28=K21)*$E$4:$E$28,0))</f>
        <v>d08</v>
      </c>
      <c r="N21" s="5"/>
    </row>
    <row r="22" spans="1:14" x14ac:dyDescent="0.3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2"/>
    </row>
    <row r="23" spans="1:14" x14ac:dyDescent="0.3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2"/>
    </row>
    <row r="24" spans="1:14" x14ac:dyDescent="0.3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2"/>
    </row>
    <row r="25" spans="1:14" x14ac:dyDescent="0.3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2"/>
    </row>
    <row r="26" spans="1:14" x14ac:dyDescent="0.3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2"/>
    </row>
    <row r="27" spans="1:14" x14ac:dyDescent="0.3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2"/>
    </row>
    <row r="28" spans="1:14" x14ac:dyDescent="0.3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17"/>
  <sheetViews>
    <sheetView workbookViewId="0">
      <selection activeCell="D9" sqref="D9"/>
    </sheetView>
  </sheetViews>
  <sheetFormatPr defaultRowHeight="16.5" x14ac:dyDescent="0.3"/>
  <cols>
    <col min="1" max="1" width="13.375" customWidth="1"/>
    <col min="2" max="2" width="14.875" bestFit="1" customWidth="1"/>
    <col min="3" max="3" width="7.375" bestFit="1" customWidth="1"/>
  </cols>
  <sheetData>
    <row r="1" spans="1:3" x14ac:dyDescent="0.3">
      <c r="A1" s="17" t="s">
        <v>86</v>
      </c>
      <c r="B1" t="s">
        <v>207</v>
      </c>
    </row>
    <row r="3" spans="1:3" x14ac:dyDescent="0.3">
      <c r="A3" s="17" t="s">
        <v>85</v>
      </c>
      <c r="B3" s="17" t="s">
        <v>210</v>
      </c>
    </row>
    <row r="4" spans="1:3" x14ac:dyDescent="0.3">
      <c r="A4" t="s">
        <v>108</v>
      </c>
      <c r="C4" s="19"/>
    </row>
    <row r="5" spans="1:3" x14ac:dyDescent="0.3">
      <c r="B5" t="s">
        <v>208</v>
      </c>
      <c r="C5" s="19">
        <v>226.5</v>
      </c>
    </row>
    <row r="6" spans="1:3" x14ac:dyDescent="0.3">
      <c r="B6" t="s">
        <v>209</v>
      </c>
      <c r="C6" s="19">
        <v>1</v>
      </c>
    </row>
    <row r="7" spans="1:3" x14ac:dyDescent="0.3">
      <c r="C7" s="19"/>
    </row>
    <row r="8" spans="1:3" x14ac:dyDescent="0.3">
      <c r="A8" t="s">
        <v>92</v>
      </c>
      <c r="C8" s="19"/>
    </row>
    <row r="9" spans="1:3" x14ac:dyDescent="0.3">
      <c r="B9" t="s">
        <v>208</v>
      </c>
      <c r="C9" s="19">
        <v>265.33333333333331</v>
      </c>
    </row>
    <row r="10" spans="1:3" x14ac:dyDescent="0.3">
      <c r="B10" t="s">
        <v>209</v>
      </c>
      <c r="C10" s="19">
        <v>0.66666666666666663</v>
      </c>
    </row>
    <row r="11" spans="1:3" x14ac:dyDescent="0.3">
      <c r="C11" s="19"/>
    </row>
    <row r="12" spans="1:3" x14ac:dyDescent="0.3">
      <c r="A12" t="s">
        <v>96</v>
      </c>
      <c r="C12" s="19"/>
    </row>
    <row r="13" spans="1:3" x14ac:dyDescent="0.3">
      <c r="B13" t="s">
        <v>208</v>
      </c>
      <c r="C13" s="19">
        <v>239.33333333333334</v>
      </c>
    </row>
    <row r="14" spans="1:3" x14ac:dyDescent="0.3">
      <c r="B14" t="s">
        <v>209</v>
      </c>
      <c r="C14" s="19">
        <v>1.6666666666666667</v>
      </c>
    </row>
    <row r="15" spans="1:3" x14ac:dyDescent="0.3">
      <c r="C15" s="19"/>
    </row>
    <row r="16" spans="1:3" x14ac:dyDescent="0.3">
      <c r="A16" t="s">
        <v>211</v>
      </c>
      <c r="C16" s="19">
        <v>245.875</v>
      </c>
    </row>
    <row r="17" spans="1:3" x14ac:dyDescent="0.3">
      <c r="A17" t="s">
        <v>212</v>
      </c>
      <c r="C17" s="19">
        <v>1.125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22"/>
  <sheetViews>
    <sheetView workbookViewId="0">
      <selection activeCell="J2" sqref="H2:J7"/>
    </sheetView>
  </sheetViews>
  <sheetFormatPr defaultRowHeight="16.5" x14ac:dyDescent="0.3"/>
  <cols>
    <col min="1" max="1" width="8.375" customWidth="1"/>
    <col min="2" max="2" width="11" bestFit="1" customWidth="1"/>
    <col min="7" max="7" width="1.875" customWidth="1"/>
    <col min="8" max="8" width="10.75" customWidth="1"/>
    <col min="10" max="10" width="8.375" bestFit="1" customWidth="1"/>
  </cols>
  <sheetData>
    <row r="1" spans="1:10" x14ac:dyDescent="0.3">
      <c r="A1" t="s">
        <v>0</v>
      </c>
      <c r="H1" t="s">
        <v>3</v>
      </c>
    </row>
    <row r="2" spans="1:10" x14ac:dyDescent="0.3">
      <c r="A2" s="9" t="s">
        <v>163</v>
      </c>
      <c r="B2" s="9" t="s">
        <v>148</v>
      </c>
      <c r="C2" s="9" t="s">
        <v>149</v>
      </c>
      <c r="D2" s="9" t="s">
        <v>150</v>
      </c>
      <c r="E2" s="9" t="s">
        <v>151</v>
      </c>
      <c r="F2" s="9" t="s">
        <v>152</v>
      </c>
      <c r="H2" s="9" t="s">
        <v>213</v>
      </c>
      <c r="I2" s="9" t="s">
        <v>214</v>
      </c>
      <c r="J2" s="9" t="s">
        <v>215</v>
      </c>
    </row>
    <row r="3" spans="1:10" x14ac:dyDescent="0.3">
      <c r="A3" s="1" t="s">
        <v>164</v>
      </c>
      <c r="B3" s="1" t="s">
        <v>153</v>
      </c>
      <c r="C3" s="1" t="s">
        <v>154</v>
      </c>
      <c r="D3" s="8">
        <v>190000</v>
      </c>
      <c r="E3" s="8">
        <v>22600</v>
      </c>
      <c r="F3" s="8">
        <v>51600</v>
      </c>
      <c r="H3" s="2" t="s">
        <v>153</v>
      </c>
      <c r="I3" s="10">
        <v>744000</v>
      </c>
      <c r="J3" s="10"/>
    </row>
    <row r="4" spans="1:10" x14ac:dyDescent="0.3">
      <c r="A4" s="1" t="s">
        <v>165</v>
      </c>
      <c r="B4" s="1" t="s">
        <v>155</v>
      </c>
      <c r="C4" s="1" t="s">
        <v>156</v>
      </c>
      <c r="D4" s="8">
        <v>876000</v>
      </c>
      <c r="E4" s="8">
        <v>119400</v>
      </c>
      <c r="F4" s="8">
        <v>356400</v>
      </c>
      <c r="H4" s="2" t="s">
        <v>155</v>
      </c>
      <c r="I4" s="10">
        <v>876000</v>
      </c>
      <c r="J4" s="10"/>
    </row>
    <row r="5" spans="1:10" x14ac:dyDescent="0.3">
      <c r="A5" s="1" t="s">
        <v>166</v>
      </c>
      <c r="B5" s="1" t="s">
        <v>157</v>
      </c>
      <c r="C5" s="1" t="s">
        <v>158</v>
      </c>
      <c r="D5" s="8">
        <v>663000</v>
      </c>
      <c r="E5" s="8">
        <v>27300</v>
      </c>
      <c r="F5" s="8">
        <v>130500</v>
      </c>
      <c r="H5" s="2" t="s">
        <v>157</v>
      </c>
      <c r="I5" s="10">
        <v>663000</v>
      </c>
      <c r="J5" s="10"/>
    </row>
    <row r="6" spans="1:10" x14ac:dyDescent="0.3">
      <c r="A6" s="1" t="s">
        <v>167</v>
      </c>
      <c r="B6" s="1" t="s">
        <v>159</v>
      </c>
      <c r="C6" s="1" t="s">
        <v>160</v>
      </c>
      <c r="D6" s="8">
        <v>632000</v>
      </c>
      <c r="E6" s="8">
        <v>159000</v>
      </c>
      <c r="F6" s="8">
        <v>81000</v>
      </c>
      <c r="H6" s="2" t="s">
        <v>159</v>
      </c>
      <c r="I6" s="10">
        <v>632000</v>
      </c>
      <c r="J6" s="10"/>
    </row>
    <row r="7" spans="1:10" x14ac:dyDescent="0.3">
      <c r="A7" s="1" t="s">
        <v>168</v>
      </c>
      <c r="B7" s="1" t="s">
        <v>159</v>
      </c>
      <c r="C7" s="1" t="s">
        <v>154</v>
      </c>
      <c r="D7" s="8">
        <v>195000</v>
      </c>
      <c r="E7" s="8">
        <v>14200</v>
      </c>
      <c r="F7" s="8">
        <v>54900</v>
      </c>
      <c r="H7" s="2" t="s">
        <v>162</v>
      </c>
      <c r="I7" s="10">
        <v>502000</v>
      </c>
      <c r="J7" s="10"/>
    </row>
    <row r="8" spans="1:10" x14ac:dyDescent="0.3">
      <c r="A8" s="1" t="s">
        <v>169</v>
      </c>
      <c r="B8" s="1" t="s">
        <v>155</v>
      </c>
      <c r="C8" s="1" t="s">
        <v>158</v>
      </c>
      <c r="D8" s="8">
        <v>375000</v>
      </c>
      <c r="E8" s="8">
        <v>48000</v>
      </c>
      <c r="F8" s="8">
        <v>94500</v>
      </c>
    </row>
    <row r="9" spans="1:10" x14ac:dyDescent="0.3">
      <c r="A9" s="1" t="s">
        <v>170</v>
      </c>
      <c r="B9" s="1" t="s">
        <v>153</v>
      </c>
      <c r="C9" s="1" t="s">
        <v>156</v>
      </c>
      <c r="D9" s="8">
        <v>744000</v>
      </c>
      <c r="E9" s="8">
        <v>34800</v>
      </c>
      <c r="F9" s="8">
        <v>151200</v>
      </c>
    </row>
    <row r="10" spans="1:10" x14ac:dyDescent="0.3">
      <c r="A10" s="1" t="s">
        <v>171</v>
      </c>
      <c r="B10" s="1" t="s">
        <v>159</v>
      </c>
      <c r="C10" s="1" t="s">
        <v>161</v>
      </c>
      <c r="D10" s="8">
        <v>358000</v>
      </c>
      <c r="E10" s="8">
        <v>45000</v>
      </c>
      <c r="F10" s="8">
        <v>128400</v>
      </c>
    </row>
    <row r="11" spans="1:10" x14ac:dyDescent="0.3">
      <c r="A11" s="1" t="s">
        <v>172</v>
      </c>
      <c r="B11" s="1" t="s">
        <v>155</v>
      </c>
      <c r="C11" s="1" t="s">
        <v>154</v>
      </c>
      <c r="D11" s="8">
        <v>210000</v>
      </c>
      <c r="E11" s="8">
        <v>18500</v>
      </c>
      <c r="F11" s="8">
        <v>50800</v>
      </c>
    </row>
    <row r="12" spans="1:10" x14ac:dyDescent="0.3">
      <c r="A12" s="1" t="s">
        <v>173</v>
      </c>
      <c r="B12" s="1" t="s">
        <v>162</v>
      </c>
      <c r="C12" s="1" t="s">
        <v>158</v>
      </c>
      <c r="D12" s="8">
        <v>495000</v>
      </c>
      <c r="E12" s="8">
        <v>49500</v>
      </c>
      <c r="F12" s="8">
        <v>118800</v>
      </c>
    </row>
    <row r="13" spans="1:10" x14ac:dyDescent="0.3">
      <c r="A13" s="1" t="s">
        <v>174</v>
      </c>
      <c r="B13" s="1" t="s">
        <v>153</v>
      </c>
      <c r="C13" s="1" t="s">
        <v>161</v>
      </c>
      <c r="D13" s="8">
        <v>194000</v>
      </c>
      <c r="E13" s="8">
        <v>35000</v>
      </c>
      <c r="F13" s="8">
        <v>118800</v>
      </c>
    </row>
    <row r="14" spans="1:10" x14ac:dyDescent="0.3">
      <c r="A14" s="1" t="s">
        <v>175</v>
      </c>
      <c r="B14" s="1" t="s">
        <v>155</v>
      </c>
      <c r="C14" s="1" t="s">
        <v>156</v>
      </c>
      <c r="D14" s="8">
        <v>568000</v>
      </c>
      <c r="E14" s="8">
        <v>290600</v>
      </c>
      <c r="F14" s="8">
        <v>150000</v>
      </c>
    </row>
    <row r="15" spans="1:10" x14ac:dyDescent="0.3">
      <c r="A15" s="1" t="s">
        <v>176</v>
      </c>
      <c r="B15" s="1" t="s">
        <v>157</v>
      </c>
      <c r="C15" s="1" t="s">
        <v>160</v>
      </c>
      <c r="D15" s="8">
        <v>604000</v>
      </c>
      <c r="E15" s="8">
        <v>82000</v>
      </c>
      <c r="F15" s="8">
        <v>141600</v>
      </c>
    </row>
    <row r="16" spans="1:10" x14ac:dyDescent="0.3">
      <c r="A16" s="1" t="s">
        <v>177</v>
      </c>
      <c r="B16" s="1" t="s">
        <v>153</v>
      </c>
      <c r="C16" s="1" t="s">
        <v>160</v>
      </c>
      <c r="D16" s="8">
        <v>680000</v>
      </c>
      <c r="E16" s="8">
        <v>26000</v>
      </c>
      <c r="F16" s="8">
        <v>201600</v>
      </c>
    </row>
    <row r="17" spans="1:6" x14ac:dyDescent="0.3">
      <c r="A17" s="1" t="s">
        <v>178</v>
      </c>
      <c r="B17" s="1" t="s">
        <v>159</v>
      </c>
      <c r="C17" s="1" t="s">
        <v>154</v>
      </c>
      <c r="D17" s="8">
        <v>194000</v>
      </c>
      <c r="E17" s="8">
        <v>24300</v>
      </c>
      <c r="F17" s="8">
        <v>32100</v>
      </c>
    </row>
    <row r="18" spans="1:6" x14ac:dyDescent="0.3">
      <c r="A18" s="1" t="s">
        <v>179</v>
      </c>
      <c r="B18" s="1" t="s">
        <v>159</v>
      </c>
      <c r="C18" s="1" t="s">
        <v>158</v>
      </c>
      <c r="D18" s="8">
        <v>597000</v>
      </c>
      <c r="E18" s="8">
        <v>41100</v>
      </c>
      <c r="F18" s="8">
        <v>372800</v>
      </c>
    </row>
    <row r="19" spans="1:6" x14ac:dyDescent="0.3">
      <c r="A19" s="1" t="s">
        <v>180</v>
      </c>
      <c r="B19" s="1" t="s">
        <v>162</v>
      </c>
      <c r="C19" s="1" t="s">
        <v>161</v>
      </c>
      <c r="D19" s="8">
        <v>336000</v>
      </c>
      <c r="E19" s="8">
        <v>18800</v>
      </c>
      <c r="F19" s="8">
        <v>95800</v>
      </c>
    </row>
    <row r="20" spans="1:6" x14ac:dyDescent="0.3">
      <c r="A20" s="1" t="s">
        <v>181</v>
      </c>
      <c r="B20" s="1" t="s">
        <v>159</v>
      </c>
      <c r="C20" s="1" t="s">
        <v>158</v>
      </c>
      <c r="D20" s="8">
        <v>469000</v>
      </c>
      <c r="E20" s="8">
        <v>159700</v>
      </c>
      <c r="F20" s="8">
        <v>147600</v>
      </c>
    </row>
    <row r="21" spans="1:6" x14ac:dyDescent="0.3">
      <c r="A21" s="1" t="s">
        <v>182</v>
      </c>
      <c r="B21" s="1" t="s">
        <v>155</v>
      </c>
      <c r="C21" s="1" t="s">
        <v>161</v>
      </c>
      <c r="D21" s="8">
        <v>394000</v>
      </c>
      <c r="E21" s="8">
        <v>42200</v>
      </c>
      <c r="F21" s="8">
        <v>75600</v>
      </c>
    </row>
    <row r="22" spans="1:6" x14ac:dyDescent="0.3">
      <c r="A22" s="1" t="s">
        <v>183</v>
      </c>
      <c r="B22" s="1" t="s">
        <v>162</v>
      </c>
      <c r="C22" s="1" t="s">
        <v>158</v>
      </c>
      <c r="D22" s="8">
        <v>502000</v>
      </c>
      <c r="E22" s="8">
        <v>93200</v>
      </c>
      <c r="F22" s="8">
        <v>197200</v>
      </c>
    </row>
  </sheetData>
  <sortState columnSort="1" ref="A2:F22">
    <sortCondition ref="A2:F2" customList="접수번호,종류,기간,숙박비,교통비,식비"/>
  </sortState>
  <dataConsolidate function="min" topLabels="1">
    <dataRefs count="1">
      <dataRef name="$B$2:$B$22,$E$2:$E$2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27"/>
  <sheetViews>
    <sheetView workbookViewId="0">
      <selection activeCell="G10" sqref="G10"/>
    </sheetView>
  </sheetViews>
  <sheetFormatPr defaultRowHeight="16.5" x14ac:dyDescent="0.3"/>
  <cols>
    <col min="1" max="1" width="8.25" customWidth="1"/>
    <col min="2" max="2" width="5.25" bestFit="1" customWidth="1"/>
    <col min="3" max="3" width="9" bestFit="1" customWidth="1"/>
    <col min="4" max="4" width="35" customWidth="1"/>
    <col min="5" max="5" width="13" bestFit="1" customWidth="1"/>
    <col min="6" max="6" width="1.75" customWidth="1"/>
    <col min="7" max="7" width="11.25" customWidth="1"/>
  </cols>
  <sheetData>
    <row r="1" spans="1:7" x14ac:dyDescent="0.3">
      <c r="A1" t="s">
        <v>0</v>
      </c>
    </row>
    <row r="2" spans="1:7" x14ac:dyDescent="0.3">
      <c r="A2" s="1" t="s">
        <v>84</v>
      </c>
      <c r="B2" s="1" t="s">
        <v>85</v>
      </c>
      <c r="C2" s="1" t="s">
        <v>86</v>
      </c>
      <c r="D2" s="1" t="s">
        <v>88</v>
      </c>
      <c r="E2" s="1" t="s">
        <v>184</v>
      </c>
    </row>
    <row r="3" spans="1:7" x14ac:dyDescent="0.3">
      <c r="A3" s="1" t="s">
        <v>129</v>
      </c>
      <c r="B3" s="1" t="s">
        <v>48</v>
      </c>
      <c r="C3" s="1" t="s">
        <v>101</v>
      </c>
      <c r="D3" s="2" t="s">
        <v>130</v>
      </c>
      <c r="E3" s="15">
        <v>0.33999999999999997</v>
      </c>
    </row>
    <row r="4" spans="1:7" x14ac:dyDescent="0.3">
      <c r="A4" s="1" t="s">
        <v>91</v>
      </c>
      <c r="B4" s="1" t="s">
        <v>92</v>
      </c>
      <c r="C4" s="1" t="s">
        <v>93</v>
      </c>
      <c r="D4" s="2" t="s">
        <v>94</v>
      </c>
      <c r="E4" s="15">
        <v>0.13999999999999996</v>
      </c>
    </row>
    <row r="5" spans="1:7" x14ac:dyDescent="0.3">
      <c r="A5" s="1" t="s">
        <v>137</v>
      </c>
      <c r="B5" s="1" t="s">
        <v>96</v>
      </c>
      <c r="C5" s="1" t="s">
        <v>93</v>
      </c>
      <c r="D5" s="2" t="s">
        <v>115</v>
      </c>
      <c r="E5" s="15">
        <v>-0.27</v>
      </c>
    </row>
    <row r="6" spans="1:7" x14ac:dyDescent="0.3">
      <c r="A6" s="1" t="s">
        <v>99</v>
      </c>
      <c r="B6" s="1" t="s">
        <v>100</v>
      </c>
      <c r="C6" s="1" t="s">
        <v>101</v>
      </c>
      <c r="D6" s="2" t="s">
        <v>102</v>
      </c>
      <c r="E6" s="15">
        <v>0.30000000000000004</v>
      </c>
    </row>
    <row r="7" spans="1:7" x14ac:dyDescent="0.3">
      <c r="A7" s="1" t="s">
        <v>141</v>
      </c>
      <c r="B7" s="1" t="s">
        <v>113</v>
      </c>
      <c r="C7" s="1" t="s">
        <v>101</v>
      </c>
      <c r="D7" s="2" t="s">
        <v>106</v>
      </c>
      <c r="E7" s="15">
        <v>0</v>
      </c>
    </row>
    <row r="8" spans="1:7" x14ac:dyDescent="0.3">
      <c r="A8" s="1" t="s">
        <v>104</v>
      </c>
      <c r="B8" s="1" t="s">
        <v>105</v>
      </c>
      <c r="C8" s="1" t="s">
        <v>101</v>
      </c>
      <c r="D8" s="2" t="s">
        <v>106</v>
      </c>
      <c r="E8" s="15">
        <v>0.38</v>
      </c>
      <c r="G8" s="18"/>
    </row>
    <row r="9" spans="1:7" x14ac:dyDescent="0.3">
      <c r="A9" s="1" t="s">
        <v>121</v>
      </c>
      <c r="B9" s="1" t="s">
        <v>122</v>
      </c>
      <c r="C9" s="1" t="s">
        <v>93</v>
      </c>
      <c r="D9" s="2" t="s">
        <v>123</v>
      </c>
      <c r="E9" s="15">
        <v>-8.0000000000000016E-2</v>
      </c>
    </row>
    <row r="10" spans="1:7" x14ac:dyDescent="0.3">
      <c r="A10" s="1" t="s">
        <v>107</v>
      </c>
      <c r="B10" s="1" t="s">
        <v>108</v>
      </c>
      <c r="C10" s="1" t="s">
        <v>101</v>
      </c>
      <c r="D10" s="2" t="s">
        <v>109</v>
      </c>
      <c r="E10" s="15" t="s">
        <v>204</v>
      </c>
    </row>
    <row r="11" spans="1:7" x14ac:dyDescent="0.3">
      <c r="A11" s="1" t="s">
        <v>119</v>
      </c>
      <c r="B11" s="1" t="s">
        <v>48</v>
      </c>
      <c r="C11" s="1" t="s">
        <v>93</v>
      </c>
      <c r="D11" s="2" t="s">
        <v>120</v>
      </c>
      <c r="E11" s="15">
        <v>0.31000000000000005</v>
      </c>
    </row>
    <row r="12" spans="1:7" x14ac:dyDescent="0.3">
      <c r="A12" s="1" t="s">
        <v>63</v>
      </c>
      <c r="B12" s="1" t="s">
        <v>92</v>
      </c>
      <c r="C12" s="1" t="s">
        <v>93</v>
      </c>
      <c r="D12" s="2" t="s">
        <v>138</v>
      </c>
      <c r="E12" s="15">
        <v>0</v>
      </c>
    </row>
    <row r="13" spans="1:7" x14ac:dyDescent="0.3">
      <c r="A13" s="1" t="s">
        <v>20</v>
      </c>
      <c r="B13" s="1" t="s">
        <v>96</v>
      </c>
      <c r="C13" s="1" t="s">
        <v>93</v>
      </c>
      <c r="D13" s="2" t="s">
        <v>97</v>
      </c>
      <c r="E13" s="15">
        <v>0.58000000000000007</v>
      </c>
    </row>
    <row r="14" spans="1:7" x14ac:dyDescent="0.3">
      <c r="A14" s="1" t="s">
        <v>126</v>
      </c>
      <c r="B14" s="1" t="s">
        <v>100</v>
      </c>
      <c r="C14" s="1" t="s">
        <v>93</v>
      </c>
      <c r="D14" s="2" t="s">
        <v>127</v>
      </c>
      <c r="E14" s="15">
        <v>8.9999999999999969E-2</v>
      </c>
    </row>
    <row r="15" spans="1:7" x14ac:dyDescent="0.3">
      <c r="A15" s="1" t="s">
        <v>112</v>
      </c>
      <c r="B15" s="1" t="s">
        <v>113</v>
      </c>
      <c r="C15" s="1" t="s">
        <v>93</v>
      </c>
      <c r="D15" s="2" t="s">
        <v>114</v>
      </c>
      <c r="E15" s="15">
        <v>0.5</v>
      </c>
    </row>
    <row r="16" spans="1:7" x14ac:dyDescent="0.3">
      <c r="A16" s="1" t="s">
        <v>117</v>
      </c>
      <c r="B16" s="1" t="s">
        <v>100</v>
      </c>
      <c r="C16" s="1" t="s">
        <v>101</v>
      </c>
      <c r="D16" s="2" t="s">
        <v>118</v>
      </c>
      <c r="E16" s="15">
        <v>0.62999999999999989</v>
      </c>
    </row>
    <row r="17" spans="1:5" x14ac:dyDescent="0.3">
      <c r="A17" s="1" t="s">
        <v>124</v>
      </c>
      <c r="B17" s="1" t="s">
        <v>48</v>
      </c>
      <c r="C17" s="1" t="s">
        <v>101</v>
      </c>
      <c r="D17" s="2" t="s">
        <v>125</v>
      </c>
      <c r="E17" s="15">
        <v>-6.9999999999999951E-2</v>
      </c>
    </row>
    <row r="18" spans="1:5" x14ac:dyDescent="0.3">
      <c r="A18" s="1" t="s">
        <v>139</v>
      </c>
      <c r="B18" s="1" t="s">
        <v>105</v>
      </c>
      <c r="C18" s="1" t="s">
        <v>93</v>
      </c>
      <c r="D18" s="2" t="s">
        <v>140</v>
      </c>
      <c r="E18" s="15" t="s">
        <v>205</v>
      </c>
    </row>
    <row r="19" spans="1:5" x14ac:dyDescent="0.3">
      <c r="A19" s="1" t="s">
        <v>134</v>
      </c>
      <c r="B19" s="1" t="s">
        <v>105</v>
      </c>
      <c r="C19" s="1" t="s">
        <v>101</v>
      </c>
      <c r="D19" s="2" t="s">
        <v>135</v>
      </c>
      <c r="E19" s="15">
        <v>-0.11999999999999994</v>
      </c>
    </row>
    <row r="20" spans="1:5" x14ac:dyDescent="0.3">
      <c r="A20" s="1" t="s">
        <v>145</v>
      </c>
      <c r="B20" s="1" t="s">
        <v>113</v>
      </c>
      <c r="C20" s="1" t="s">
        <v>93</v>
      </c>
      <c r="D20" s="2" t="s">
        <v>146</v>
      </c>
      <c r="E20" s="15">
        <v>0.34000000000000008</v>
      </c>
    </row>
    <row r="21" spans="1:5" x14ac:dyDescent="0.3">
      <c r="A21" s="1" t="s">
        <v>128</v>
      </c>
      <c r="B21" s="1" t="s">
        <v>113</v>
      </c>
      <c r="C21" s="1" t="s">
        <v>101</v>
      </c>
      <c r="D21" s="2" t="s">
        <v>106</v>
      </c>
      <c r="E21" s="15">
        <v>-0.17999999999999994</v>
      </c>
    </row>
    <row r="22" spans="1:5" x14ac:dyDescent="0.3">
      <c r="A22" s="1" t="s">
        <v>132</v>
      </c>
      <c r="B22" s="1" t="s">
        <v>122</v>
      </c>
      <c r="C22" s="1" t="s">
        <v>93</v>
      </c>
      <c r="D22" s="2" t="s">
        <v>133</v>
      </c>
      <c r="E22" s="15">
        <v>0.19</v>
      </c>
    </row>
    <row r="23" spans="1:5" x14ac:dyDescent="0.3">
      <c r="A23" s="1" t="s">
        <v>143</v>
      </c>
      <c r="B23" s="1" t="s">
        <v>108</v>
      </c>
      <c r="C23" s="1" t="s">
        <v>101</v>
      </c>
      <c r="D23" s="2" t="s">
        <v>144</v>
      </c>
      <c r="E23" s="15">
        <v>-0.05</v>
      </c>
    </row>
    <row r="24" spans="1:5" x14ac:dyDescent="0.3">
      <c r="A24" s="1" t="s">
        <v>51</v>
      </c>
      <c r="B24" s="1" t="s">
        <v>48</v>
      </c>
      <c r="C24" s="1" t="s">
        <v>101</v>
      </c>
      <c r="D24" s="2" t="s">
        <v>94</v>
      </c>
      <c r="E24" s="15">
        <v>0.03</v>
      </c>
    </row>
    <row r="25" spans="1:5" x14ac:dyDescent="0.3">
      <c r="A25" s="1" t="s">
        <v>58</v>
      </c>
      <c r="B25" s="1" t="s">
        <v>92</v>
      </c>
      <c r="C25" s="1" t="s">
        <v>101</v>
      </c>
      <c r="D25" s="2" t="s">
        <v>131</v>
      </c>
      <c r="E25" s="15">
        <v>9.9999999999999978E-2</v>
      </c>
    </row>
    <row r="26" spans="1:5" x14ac:dyDescent="0.3">
      <c r="A26" s="1" t="s">
        <v>43</v>
      </c>
      <c r="B26" s="1" t="s">
        <v>96</v>
      </c>
      <c r="C26" s="1" t="s">
        <v>101</v>
      </c>
      <c r="D26" s="2" t="s">
        <v>115</v>
      </c>
      <c r="E26" s="15">
        <v>0.31999999999999995</v>
      </c>
    </row>
    <row r="27" spans="1:5" x14ac:dyDescent="0.3">
      <c r="A27" s="1" t="s">
        <v>38</v>
      </c>
      <c r="B27" s="1" t="s">
        <v>100</v>
      </c>
      <c r="C27" s="1" t="s">
        <v>93</v>
      </c>
      <c r="D27" s="2" t="s">
        <v>111</v>
      </c>
      <c r="E27" s="15">
        <v>-0.18000000000000005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7"/>
  <sheetViews>
    <sheetView workbookViewId="0">
      <selection activeCell="C25" sqref="C25"/>
    </sheetView>
  </sheetViews>
  <sheetFormatPr defaultRowHeight="16.5" x14ac:dyDescent="0.3"/>
  <cols>
    <col min="1" max="1" width="11" bestFit="1" customWidth="1"/>
    <col min="2" max="3" width="9.375" bestFit="1" customWidth="1"/>
  </cols>
  <sheetData>
    <row r="1" spans="1:3" x14ac:dyDescent="0.3">
      <c r="A1" t="s">
        <v>190</v>
      </c>
    </row>
    <row r="2" spans="1:3" x14ac:dyDescent="0.3">
      <c r="A2" s="9" t="s">
        <v>148</v>
      </c>
      <c r="B2" s="9" t="s">
        <v>151</v>
      </c>
      <c r="C2" s="9" t="s">
        <v>152</v>
      </c>
    </row>
    <row r="3" spans="1:3" x14ac:dyDescent="0.3">
      <c r="A3" s="1" t="s">
        <v>185</v>
      </c>
      <c r="B3" s="11">
        <v>83833.333333333299</v>
      </c>
      <c r="C3" s="12">
        <v>137266.66666666666</v>
      </c>
    </row>
    <row r="4" spans="1:3" x14ac:dyDescent="0.3">
      <c r="A4" s="1" t="s">
        <v>186</v>
      </c>
      <c r="B4" s="11">
        <v>54650</v>
      </c>
      <c r="C4" s="12">
        <v>136050</v>
      </c>
    </row>
    <row r="5" spans="1:3" x14ac:dyDescent="0.3">
      <c r="A5" s="1" t="s">
        <v>187</v>
      </c>
      <c r="B5" s="11">
        <v>23740</v>
      </c>
      <c r="C5" s="12">
        <v>115460</v>
      </c>
    </row>
    <row r="6" spans="1:3" x14ac:dyDescent="0.3">
      <c r="A6" s="1" t="s">
        <v>188</v>
      </c>
      <c r="B6" s="11">
        <v>73883.333333333328</v>
      </c>
      <c r="C6" s="12">
        <v>136133.33333333334</v>
      </c>
    </row>
    <row r="7" spans="1:3" x14ac:dyDescent="0.3">
      <c r="A7" s="1" t="s">
        <v>189</v>
      </c>
      <c r="B7" s="11">
        <v>206000</v>
      </c>
      <c r="C7" s="12">
        <v>190800</v>
      </c>
    </row>
  </sheetData>
  <sortState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2:H14"/>
  <sheetViews>
    <sheetView workbookViewId="0">
      <selection activeCell="G9" sqref="G9"/>
    </sheetView>
  </sheetViews>
  <sheetFormatPr defaultRowHeight="16.5" x14ac:dyDescent="0.3"/>
  <cols>
    <col min="2" max="2" width="11.125" bestFit="1" customWidth="1"/>
    <col min="5" max="5" width="11.125" customWidth="1"/>
    <col min="6" max="6" width="2.25" customWidth="1"/>
    <col min="8" max="8" width="9.375" bestFit="1" customWidth="1"/>
  </cols>
  <sheetData>
    <row r="2" spans="1:8" x14ac:dyDescent="0.3">
      <c r="A2" t="s">
        <v>0</v>
      </c>
      <c r="B2" t="s">
        <v>196</v>
      </c>
    </row>
    <row r="3" spans="1:8" x14ac:dyDescent="0.3">
      <c r="A3" s="1" t="s">
        <v>191</v>
      </c>
      <c r="B3" s="1" t="s">
        <v>192</v>
      </c>
      <c r="C3" s="1" t="s">
        <v>193</v>
      </c>
      <c r="D3" s="1" t="s">
        <v>195</v>
      </c>
      <c r="E3" s="1" t="s">
        <v>194</v>
      </c>
      <c r="G3" s="1" t="s">
        <v>193</v>
      </c>
      <c r="H3" s="1" t="s">
        <v>203</v>
      </c>
    </row>
    <row r="4" spans="1:8" x14ac:dyDescent="0.3">
      <c r="A4" s="2" t="s">
        <v>202</v>
      </c>
      <c r="B4" s="13">
        <v>45441</v>
      </c>
      <c r="C4" s="2" t="s">
        <v>198</v>
      </c>
      <c r="D4" s="2">
        <v>3</v>
      </c>
      <c r="E4" s="12">
        <v>342000</v>
      </c>
      <c r="G4" s="1" t="s">
        <v>197</v>
      </c>
      <c r="H4" s="11">
        <v>120000</v>
      </c>
    </row>
    <row r="5" spans="1:8" x14ac:dyDescent="0.3">
      <c r="A5" s="2"/>
      <c r="B5" s="2"/>
      <c r="C5" s="2"/>
      <c r="D5" s="2"/>
      <c r="E5" s="12"/>
      <c r="G5" s="1" t="s">
        <v>199</v>
      </c>
      <c r="H5" s="11">
        <v>120000</v>
      </c>
    </row>
    <row r="6" spans="1:8" x14ac:dyDescent="0.3">
      <c r="A6" s="2"/>
      <c r="B6" s="2"/>
      <c r="C6" s="2"/>
      <c r="D6" s="2"/>
      <c r="E6" s="12"/>
      <c r="G6" s="1" t="s">
        <v>200</v>
      </c>
      <c r="H6" s="11">
        <v>150000</v>
      </c>
    </row>
    <row r="7" spans="1:8" x14ac:dyDescent="0.3">
      <c r="A7" s="2"/>
      <c r="B7" s="2"/>
      <c r="C7" s="2"/>
      <c r="D7" s="2"/>
      <c r="E7" s="12"/>
      <c r="G7" s="1" t="s">
        <v>201</v>
      </c>
      <c r="H7" s="11">
        <v>180000</v>
      </c>
    </row>
    <row r="8" spans="1:8" x14ac:dyDescent="0.3">
      <c r="A8" s="2"/>
      <c r="B8" s="2"/>
      <c r="C8" s="2"/>
      <c r="D8" s="2"/>
      <c r="E8" s="12"/>
    </row>
    <row r="9" spans="1:8" x14ac:dyDescent="0.3">
      <c r="A9" s="2"/>
      <c r="B9" s="2"/>
      <c r="C9" s="2"/>
      <c r="D9" s="2"/>
      <c r="E9" s="12"/>
      <c r="H9" s="14"/>
    </row>
    <row r="10" spans="1:8" x14ac:dyDescent="0.3">
      <c r="A10" s="2"/>
      <c r="B10" s="2"/>
      <c r="C10" s="2"/>
      <c r="D10" s="2"/>
      <c r="E10" s="12"/>
    </row>
    <row r="11" spans="1:8" x14ac:dyDescent="0.3">
      <c r="A11" s="2"/>
      <c r="B11" s="2"/>
      <c r="C11" s="2"/>
      <c r="D11" s="2"/>
      <c r="E11" s="12"/>
    </row>
    <row r="12" spans="1:8" x14ac:dyDescent="0.3">
      <c r="A12" s="2"/>
      <c r="B12" s="2"/>
      <c r="C12" s="2"/>
      <c r="D12" s="2"/>
      <c r="E12" s="12"/>
    </row>
    <row r="13" spans="1:8" x14ac:dyDescent="0.3">
      <c r="A13" s="2"/>
      <c r="B13" s="2"/>
      <c r="C13" s="2"/>
      <c r="D13" s="2"/>
      <c r="E13" s="12"/>
    </row>
    <row r="14" spans="1:8" x14ac:dyDescent="0.3">
      <c r="A14" s="2"/>
      <c r="B14" s="2"/>
      <c r="C14" s="2"/>
      <c r="D14" s="2"/>
      <c r="E1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66675</xdr:rowOff>
              </from>
              <to>
                <xdr:col>4</xdr:col>
                <xdr:colOff>676275</xdr:colOff>
                <xdr:row>1</xdr:row>
                <xdr:rowOff>171450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8 E A A B Q S w M E F A A C A A g A 7 Z G s W l f l t t O k A A A A 9 g A A A B I A H A B D b 2 5 m a W c v U G F j a 2 F n Z S 5 4 b W w g o h g A K K A U A A A A A A A A A A A A A A A A A A A A A A A A A A A A h Y 8 x D o I w G I W v Q r r T l h o T Q n 7 K 4 K g k R h P j 2 k C F B m g N L Z a 7 O X g k r y B G U T f H 9 7 1 v e O 9 + v U E 2 d m 1 w k b 1 V R q c o w h Q F U h e m V L p K 0 e B O Y Y w y D l t R N K K S w S R r m 4 y 2 T F H t 3 D k h x H u P / Q K b v i K M 0 o g c 8 8 2 + q G U n 0 E d W / + V Q a e u E L i T i c H i N 4 Q x H L M Z s y T A F M k P I l f 4 K b N r 7 b H 8 g r I b W D b 3 k j Q n X O y B z B P L + w B 9 Q S w M E F A A C A A g A 7 Z G s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2 R r F o 8 Z K K A e Q E A A P I B A A A T A B w A R m 9 y b X V s Y X M v U 2 V j d G l v b j E u b S C i G A A o o B Q A A A A A A A A A A A A A A A A A A A A A A A A A A A B 1 U M t K w 0 A U 3 R f 6 D 8 O 4 a S G U V h D E 0 o V U B D c i P l Z N C d P 0 Y o N t U j J T N y K I d O F r U X x g W 1 M R L K L i I t q o A f W H k p t / c E J F V P A u 5 n K H 8 + A c D r o w L J O s j H c u n 0 w k E 7 z G b K g S b L 9 H b T f w d s K b B 1 I g d R D J B J G D F 5 1 w 5 M u f W V 0 H z j N z T L A K 4 5 C a N + q Q K V q m A F P w F C 3 O q G s c b K 6 2 5 K v O A d 8 Q V l P F Q y f c 7 Q a j Z z K Z n Z z S 0 B v g 1 Z l 0 0 P D N i 3 p O L v D 3 8 X A Y + K 4 W n f X w 4 B k v O + H 1 k R r 4 f v h 0 / g P z z W s 1 q 0 y A F q t l c 9 l p i X T x x V G z u a h / p O L l g y R g / 2 4 c J s N 0 v V q h a Y W U i j Z I 2 i L b N N Z Z H H 3 J t p p g C w N 4 Q d g t K K e V c V r t T w 3 j 9 F u l F b 0 G D V a g V F k Q 0 C j Q n z B a 3 i 7 F r Z S / N C Y o X j n B o x t 2 H I L n H s G 9 L p V S q 6 w i C 1 u G h r U J R a v e a p g 8 9 c t O 2 f q S x Y / T 8 M S h C q G B 6 2 B 7 i I P 3 + M D X W 1 l F d L w X 3 t / F b Y w 8 u p 1 O J g z z f 9 v 8 J 1 B L A Q I t A B Q A A g A I A O 2 R r F p X 5 b b T p A A A A P Y A A A A S A A A A A A A A A A A A A A A A A A A A A A B D b 2 5 m a W c v U G F j a 2 F n Z S 5 4 b W x Q S w E C L Q A U A A I A C A D t k a x a D 8 r p q 6 Q A A A D p A A A A E w A A A A A A A A A A A A A A A A D w A A A A W 0 N v b n R l b n R f V H l w Z X N d L n h t b F B L A Q I t A B Q A A g A I A O 2 R r F o 8 Z K K A e Q E A A P I B A A A T A A A A A A A A A A A A A A A A A O E B A A B G b 3 J t d W x h c y 9 T Z W N 0 a W 9 u M S 5 t U E s F B g A A A A A D A A M A w g A A A K c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U R A A A A A A A A s x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Q y U 4 N C V C Q y V F R C U 4 N C V C M C V F Q S V C N C U 4 M C V F Q i V B N i V B Q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F k M 2 E x Y z I 2 L W V h Y z A t N D I 1 M y 1 i Z T V m L T l k Z G Q y O W U z N W I 3 O C I g L z 4 8 R W 5 0 c n k g V H l w Z T 0 i R m l s b E V u Y W J s Z W Q i I F Z h b H V l P S J s M C I g L z 4 8 R W 5 0 c n k g V H l w Z T 0 i R m l s b E 9 i a m V j d F R 5 c G U i I F Z h b H V l P S J z U G l 2 b 3 R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7 Y O Q 7 I O J I i A v P j x F b n R y e S B U e X B l P S J S Z W N v d m V y e V R h c m d l d F N o Z W V 0 I i B W Y W x 1 Z T 0 i c + u 2 h O y E n e y e k e y X h S 0 x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Q a X Z v d E 9 i a m V j d E 5 h b W U i I F Z h b H V l P S J z 6 7 a E 7 I S d 7 J 6 R 7 J e F L T E h 7 Z S 8 6 7 K X I O 2 F j O y d t O u 4 l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U t M T J U M D k 6 M T U 6 M j c u N j g y N D Y 0 N l o i I C 8 + P E V u d H J 5 I F R 5 c G U 9 I k Z p b G x D b 2 x 1 b W 5 U e X B l c y I g V m F s d W U 9 I n N C Z 1 l D Q W c 9 P S I g L z 4 8 R W 5 0 c n k g V H l w Z T 0 i R m l s b E N v b H V t b k 5 h b W V z I i B W Y W x 1 Z T 0 i c 1 s m c X V v d D v s p 4 D s l 6 0 m c X V v d D s s J n F 1 b 3 Q 7 7 J q 0 7 J i B 6 r W s 6 7 a E J n F 1 b 3 Q 7 L C Z x d W 9 0 O + u p t O y g g S Z x d W 9 0 O y w m c X V v d D v r s 7 T s n K D s s K j r n 4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X J 2 Z X I u R G F 0 Y W J h c 2 V c X C 8 y L 0 Z p b G U v Y z p c X F x c d X N l c n N c X F x c d X N l c l x c X F x k Z X N r d G 9 w X F x c X O y L n O u C m O q z t S A y M D I 1 X + y 0 n e y g l e u m r F / s u 7 T t m Z w x 6 r i J 7 I u k 6 r i w X + 2 V m e y K t e y e k O u j j F x c X F z q u L j r s p f s u 7 T t m Z w x 6 r i J 7 L S d 7 K C V 6 6 a s X 3 V w Z G F 0 Z V 8 y M D I 1 M D E w O F x c X F z q u L D s t p x c X F x c M D H t m o x c X F x c 7 J 6 s 7 Z m c 7 J q p 7 I S 8 7 Y S w L m F j Y 2 R i L y / s h L z t h L D q t I D r p q w u e + y n g O y X r S w x f S Z x d W 9 0 O y w m c X V v d D t T Z X J 2 Z X I u R G F 0 Y W J h c 2 V c X C 8 y L 0 Z p b G U v Y z p c X F x c d X N l c n N c X F x c d X N l c l x c X F x k Z X N r d G 9 w X F x c X O y L n O u C m O q z t S A y M D I 1 X + y 0 n e y g l e u m r F / s u 7 T t m Z w x 6 r i J 7 I u k 6 r i w X + 2 V m e y K t e y e k O u j j F x c X F z q u L j r s p f s u 7 T t m Z w x 6 r i J 7 L S d 7 K C V 6 6 a s X 3 V w Z G F 0 Z V 8 y M D I 1 M D E w O F x c X F z q u L D s t p x c X F x c M D H t m o x c X F x c 7 J 6 s 7 Z m c 7 J q p 7 I S 8 7 Y S w L m F j Y 2 R i L y / s h L z t h L D q t I D r p q w u e + y a t O y Y g e q 1 r O u 2 h C w y f S Z x d W 9 0 O y w m c X V v d D t T Z X J 2 Z X I u R G F 0 Y W J h c 2 V c X C 8 y L 0 Z p b G U v Y z p c X F x c d X N l c n N c X F x c d X N l c l x c X F x k Z X N r d G 9 w X F x c X O y L n O u C m O q z t S A y M D I 1 X + y 0 n e y g l e u m r F / s u 7 T t m Z w x 6 r i J 7 I u k 6 r i w X + 2 V m e y K t e y e k O u j j F x c X F z q u L j r s p f s u 7 T t m Z w x 6 r i J 7 L S d 7 K C V 6 6 a s X 3 V w Z G F 0 Z V 8 y M D I 1 M D E w O F x c X F z q u L D s t p x c X F x c M D H t m o x c X F x c 7 J 6 s 7 Z m c 7 J q p 7 I S 8 7 Y S w L m F j Y 2 R i L y / s h L z t h L D q t I D r p q w u e + u p t O y g g S w 0 f S Z x d W 9 0 O y w m c X V v d D t T Z X J 2 Z X I u R G F 0 Y W J h c 2 V c X C 8 y L 0 Z p b G U v Y z p c X F x c d X N l c n N c X F x c d X N l c l x c X F x k Z X N r d G 9 w X F x c X O y L n O u C m O q z t S A y M D I 1 X + y 0 n e y g l e u m r F / s u 7 T t m Z w x 6 r i J 7 I u k 6 r i w X + 2 V m e y K t e y e k O u j j F x c X F z q u L j r s p f s u 7 T t m Z w x 6 r i J 7 L S d 7 K C V 6 6 a s X 3 V w Z G F 0 Z V 8 y M D I 1 M D E w O F x c X F z q u L D s t p x c X F x c M D H t m o x c X F x c 7 J 6 s 7 Z m c 7 J q p 7 I S 8 7 Y S w L m F j Y 2 R i L y / s h L z t h L D q t I D r p q w u e + u z t O y c o O y w q O u f i S w 2 f S Z x d W 9 0 O 1 0 s J n F 1 b 3 Q 7 Q 2 9 s d W 1 u Q 2 9 1 b n Q m c X V v d D s 6 N C w m c X V v d D t L Z X l D b 2 x 1 b W 5 O Y W 1 l c y Z x d W 9 0 O z p b X S w m c X V v d D t D b 2 x 1 b W 5 J Z G V u d G l 0 a W V z J n F 1 b 3 Q 7 O l s m c X V v d D t T Z X J 2 Z X I u R G F 0 Y W J h c 2 V c X C 8 y L 0 Z p b G U v Y z p c X F x c d X N l c n N c X F x c d X N l c l x c X F x k Z X N r d G 9 w X F x c X O y L n O u C m O q z t S A y M D I 1 X + y 0 n e y g l e u m r F / s u 7 T t m Z w x 6 r i J 7 I u k 6 r i w X + 2 V m e y K t e y e k O u j j F x c X F z q u L j r s p f s u 7 T t m Z w x 6 r i J 7 L S d 7 K C V 6 6 a s X 3 V w Z G F 0 Z V 8 y M D I 1 M D E w O F x c X F z q u L D s t p x c X F x c M D H t m o x c X F x c 7 J 6 s 7 Z m c 7 J q p 7 I S 8 7 Y S w L m F j Y 2 R i L y / s h L z t h L D q t I D r p q w u e + y n g O y X r S w x f S Z x d W 9 0 O y w m c X V v d D t T Z X J 2 Z X I u R G F 0 Y W J h c 2 V c X C 8 y L 0 Z p b G U v Y z p c X F x c d X N l c n N c X F x c d X N l c l x c X F x k Z X N r d G 9 w X F x c X O y L n O u C m O q z t S A y M D I 1 X + y 0 n e y g l e u m r F / s u 7 T t m Z w x 6 r i J 7 I u k 6 r i w X + 2 V m e y K t e y e k O u j j F x c X F z q u L j r s p f s u 7 T t m Z w x 6 r i J 7 L S d 7 K C V 6 6 a s X 3 V w Z G F 0 Z V 8 y M D I 1 M D E w O F x c X F z q u L D s t p x c X F x c M D H t m o x c X F x c 7 J 6 s 7 Z m c 7 J q p 7 I S 8 7 Y S w L m F j Y 2 R i L y / s h L z t h L D q t I D r p q w u e + y a t O y Y g e q 1 r O u 2 h C w y f S Z x d W 9 0 O y w m c X V v d D t T Z X J 2 Z X I u R G F 0 Y W J h c 2 V c X C 8 y L 0 Z p b G U v Y z p c X F x c d X N l c n N c X F x c d X N l c l x c X F x k Z X N r d G 9 w X F x c X O y L n O u C m O q z t S A y M D I 1 X + y 0 n e y g l e u m r F / s u 7 T t m Z w x 6 r i J 7 I u k 6 r i w X + 2 V m e y K t e y e k O u j j F x c X F z q u L j r s p f s u 7 T t m Z w x 6 r i J 7 L S d 7 K C V 6 6 a s X 3 V w Z G F 0 Z V 8 y M D I 1 M D E w O F x c X F z q u L D s t p x c X F x c M D H t m o x c X F x c 7 J 6 s 7 Z m c 7 J q p 7 I S 8 7 Y S w L m F j Y 2 R i L y / s h L z t h L D q t I D r p q w u e + u p t O y g g S w 0 f S Z x d W 9 0 O y w m c X V v d D t T Z X J 2 Z X I u R G F 0 Y W J h c 2 V c X C 8 y L 0 Z p b G U v Y z p c X F x c d X N l c n N c X F x c d X N l c l x c X F x k Z X N r d G 9 w X F x c X O y L n O u C m O q z t S A y M D I 1 X + y 0 n e y g l e u m r F / s u 7 T t m Z w x 6 r i J 7 I u k 6 r i w X + 2 V m e y K t e y e k O u j j F x c X F z q u L j r s p f s u 7 T t m Z w x 6 r i J 7 L S d 7 K C V 6 6 a s X 3 V w Z G F 0 Z V 8 y M D I 1 M D E w O F x c X F z q u L D s t p x c X F x c M D H t m o x c X F x c 7 J 6 s 7 Z m c 7 J q p 7 I S 8 7 Y S w L m F j Y 2 R i L y / s h L z t h L D q t I D r p q w u e + u z t O y c o O y w q O u f i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D J T g 0 J U J D J U V E J T g 0 J U I w J U V B J U I 0 J T g w J U V C J U E 2 J U F D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4 N C V C Q y V F R C U 4 N C V C M C V F Q S V C N C U 4 M C V F Q i V B N i V B Q y 9 f J U V D J T g 0 J U J D J U V E J T g 0 J U I w J U V B J U I 0 J T g w J U V C J U E 2 J U F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g 0 J U J D J U V E J T g 0 J U I w J U V B J U I 0 J T g w J U V C J U E 2 J U F D L y V F Q y V B M C U 5 Q y V F Q S V C M S V C M C V F Q i U 5 M C U 5 Q y U y M C V F Q y U 5 N y V C N C U y M C V F Q y U 4 O C U 5 O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9 W / D D D G g o R L 5 7 T j / w 3 K 4 h A A A A A A I A A A A A A B B m A A A A A Q A A I A A A A J S G g T v V t U L / q z n q Q s J g z f J I 9 1 l m E c P 2 E K 1 F f D E a C M k n A A A A A A 6 A A A A A A g A A I A A A A C Q W j B e k r 8 3 U s O q 6 X i 5 d E S i 9 u 6 n J i I q F X C v 4 R 1 u N s u t g U A A A A O V X 6 A B H v 1 K 1 H J Q B P K F R H A r A b n y l i Y N i Z v + + y x h R l o u c t i G V c k / M f 3 p Z u y a A b Z W Z u c j k j a S z b Q r P o T k P s x s t 7 + K s S 1 6 y m X / b 2 R B i i X z M f B k 5 Q A A A A B 1 Y Y g Y + v e f U 8 7 9 e T 4 8 I m g v O N 4 W o n k m 8 t M i p 8 k h 3 Q B v A H s T F 5 Z K P P 9 M 5 P 3 v d O N 0 / N x e 7 O E P 0 M S m k D 6 D i L d Q h / f 4 = < / D a t a M a s h u p > 
</file>

<file path=customXml/itemProps1.xml><?xml version="1.0" encoding="utf-8"?>
<ds:datastoreItem xmlns:ds="http://schemas.openxmlformats.org/officeDocument/2006/customXml" ds:itemID="{0C9F9D78-A3EA-44F6-A8D5-25FC09CA809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USER</cp:lastModifiedBy>
  <cp:lastPrinted>2025-05-12T08:47:04Z</cp:lastPrinted>
  <dcterms:created xsi:type="dcterms:W3CDTF">2023-05-30T06:41:20Z</dcterms:created>
  <dcterms:modified xsi:type="dcterms:W3CDTF">2025-05-13T07:02:20Z</dcterms:modified>
</cp:coreProperties>
</file>