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3 최신기출문제\01 24년상시01\"/>
    </mc:Choice>
  </mc:AlternateContent>
  <xr:revisionPtr revIDLastSave="0" documentId="13_ncr:1_{3143F843-B417-4F5E-AB50-88470F304765}" xr6:coauthVersionLast="47" xr6:coauthVersionMax="47" xr10:uidLastSave="{00000000-0000-0000-0000-000000000000}"/>
  <bookViews>
    <workbookView xWindow="-108" yWindow="-108" windowWidth="23256" windowHeight="12576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_FilterDatabase" localSheetId="3" hidden="1">'분석작업-2'!$B$2:$B$22</definedName>
    <definedName name="_xlnm.Criteria" localSheetId="0">기본작업!$A$30:$A$31</definedName>
    <definedName name="_xlnm.Extract" localSheetId="0">기본작업!$A$33:$E$33</definedName>
    <definedName name="_xlnm.Extract" localSheetId="3">'분석작업-2'!$H$2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/>
  <c r="L12" i="3" a="1"/>
  <c r="L12" i="3" s="1"/>
  <c r="L13" i="3" a="1"/>
  <c r="L13" i="3" s="1"/>
  <c r="L14" i="3" a="1"/>
  <c r="L14" i="3" s="1"/>
  <c r="L15" i="3" a="1"/>
  <c r="L15" i="3"/>
  <c r="L16" i="3" a="1"/>
  <c r="L16" i="3" s="1"/>
  <c r="L9" i="3" a="1"/>
  <c r="L9" i="3" s="1"/>
  <c r="L5" i="3" a="1"/>
  <c r="L5" i="3" s="1"/>
  <c r="L4" i="3" a="1"/>
  <c r="L4" i="3" s="1"/>
  <c r="A31" i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4" i="3" a="1"/>
  <c r="I28" i="3" l="1"/>
  <c r="I26" i="3"/>
  <c r="I24" i="3"/>
  <c r="I22" i="3"/>
  <c r="I20" i="3"/>
  <c r="I18" i="3"/>
  <c r="I16" i="3"/>
  <c r="I14" i="3"/>
  <c r="I12" i="3"/>
  <c r="I10" i="3"/>
  <c r="I8" i="3"/>
  <c r="I6" i="3"/>
  <c r="I27" i="3"/>
  <c r="I25" i="3"/>
  <c r="I23" i="3"/>
  <c r="I21" i="3"/>
  <c r="I19" i="3"/>
  <c r="I17" i="3"/>
  <c r="I15" i="3"/>
  <c r="I13" i="3"/>
  <c r="I11" i="3"/>
  <c r="I9" i="3"/>
  <c r="I7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71B9A1DB-D134-48D6-9C58-D5ECDA4874E0}" name="MS Access Database_Query1" type="1" refreshedVersion="8" background="1">
    <dbPr connection="DSN=MS Access Database;DBQ=C:\길벗컴활1급\03 최신기출문제\01 24년상시01\재활용센터.accdb;DefaultDir=C:\길벗컴활1급\03 최신기출문제\01 24년상시01;DriverId=25;FIL=MS Access;MaxBufferSize=2048;PageTimeout=5;" command="SELECT 센터관리.지역, 센터관리.운영구분, 센터관리.면적, 센터관리.보유차량_x000d__x000a_FROM `C:\길벗컴활1급\03 최신기출문제\01 24년상시01\재활용센터.accdb`.센터관리 센터관리_x000d__x000a_WHERE (센터관리.지역 Like '%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<sst xmlns="http://schemas.openxmlformats.org/spreadsheetml/2006/main" count="540" uniqueCount="216">
  <si>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</si>
  <si>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</si>
  <si>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</si>
  <si>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</si>
  <si>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</si>
  <si>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</si>
  <si>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</si>
  <si>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</si>
  <si>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</si>
  <si>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</si>
  <si>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</si>
  <si>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</si>
  <si>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</si>
  <si>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</si>
  <si>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</si>
  <si>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</si>
  <si>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</si>
  <si>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</si>
  <si>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</si>
  <si>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</si>
  <si>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</si>
  <si>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</si>
  <si>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</si>
  <si>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</si>
  <si>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</si>
  <si>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</si>
  <si>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</si>
  <si>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</si>
  <si>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</si>
  <si>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</si>
  <si>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</si>
  <si>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</si>
  <si>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</si>
  <si>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</si>
  <si>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</si>
  <si>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</si>
  <si>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</si>
  <si>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</si>
  <si>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</si>
  <si>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</si>
  <si>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</si>
  <si>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</si>
  <si>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</si>
  <si>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</si>
  <si>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</si>
  <si>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</si>
  <si>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</si>
  <si>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</si>
  <si>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</si>
  <si>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</si>
  <si>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</si>
  <si>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</si>
  <si>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</si>
  <si>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</si>
  <si>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</si>
  <si>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</si>
  <si>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</si>
  <si>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</si>
  <si>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</si>
  <si>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</si>
  <si>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</si>
  <si>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</si>
  <si>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</si>
  <si>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</si>
  <si>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</si>
  <si>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</si>
  <si>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</si>
  <si>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</si>
  <si>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</si>
  <si>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</si>
  <si>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</si>
  <si>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</si>
  <si>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</si>
  <si>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</si>
  <si>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</si>
  <si>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</si>
  <si>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</si>
  <si>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</si>
  <si>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</si>
  <si>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</si>
  <si>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</si>
  <si>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</si>
  <si>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</si>
  <si>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</si>
  <si>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</si>
  <si>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</si>
  <si>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</si>
  <si>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</si>
  <si>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</si>
  <si>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</si>
  <si>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</si>
  <si>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</si>
  <si>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</si>
  <si>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</si>
  <si>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</si>
  <si>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</si>
  <si>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</si>
  <si>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</si>
  <si>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</si>
  <si>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</si>
  <si>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</si>
  <si>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</si>
  <si>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</si>
  <si>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</si>
  <si>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</si>
  <si>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</si>
  <si>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</si>
  <si>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</si>
  <si>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</si>
  <si>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</si>
  <si>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</si>
  <si>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</si>
  <si>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</si>
  <si>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</si>
  <si>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</si>
  <si>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</si>
  <si>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</si>
  <si>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</si>
  <si>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</si>
  <si>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</si>
  <si>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</si>
  <si>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</si>
  <si>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</si>
  <si>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</si>
  <si>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</si>
  <si>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</si>
  <si>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</si>
  <si>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</si>
  <si>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</si>
  <si>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</si>
  <si>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</si>
  <si>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</si>
  <si>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</si>
  <si>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</si>
  <si>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</si>
  <si>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</si>
  <si>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</si>
  <si>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</si>
  <si>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</si>
  <si>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</si>
  <si>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</si>
  <si>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</si>
  <si>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</si>
  <si>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</si>
  <si>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</si>
  <si>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</si>
  <si>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</si>
  <si>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</si>
  <si>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</si>
  <si>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</si>
  <si>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</si>
  <si>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</si>
  <si>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</si>
  <si>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</si>
  <si>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</si>
  <si>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</si>
  <si>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</si>
  <si>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</si>
  <si>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</si>
  <si>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</si>
  <si>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</si>
  <si>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</si>
  <si>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</si>
  <si>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</si>
  <si>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</si>
  <si>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</si>
  <si>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</si>
  <si>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</si>
  <si>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</si>
  <si>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</si>
  <si>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</si>
  <si>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</si>
  <si>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</si>
  <si>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</si>
  <si>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</si>
  <si>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</si>
  <si>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</si>
  <si>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</si>
  <si>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</si>
  <si>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</si>
  <si>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</si>
  <si>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</si>
  <si>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</si>
  <si>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</si>
  <si>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</si>
  <si>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</si>
  <si>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</si>
  <si>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</si>
  <si>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</si>
  <si>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</si>
  <si>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</si>
  <si>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</si>
  <si>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</si>
  <si>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</si>
  <si>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</si>
  <si>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</si>
  <si>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</si>
  <si>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</si>
  <si>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</si>
  <si>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</si>
  <si>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</si>
  <si>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</si>
  <si>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</si>
  <si>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</si>
  <si>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</si>
  <si>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</si>
  <si>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</si>
  <si>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</si>
  <si>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</si>
  <si>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</si>
  <si>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</si>
  <si>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</si>
  <si>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</si>
  <si>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개나리</t>
  </si>
  <si>
    <t>h</t>
  </si>
  <si>
    <t>장미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</si>
</sst>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417B-490A-BE90-9D503F5418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417B-490A-BE90-9D503F5418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831735F4-146B-3550-7874-508C12BD3B90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285D0A6-998B-EED0-790F-0622E4E37C93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y Mobile" refreshedDate="45689.662413888887" backgroundQuery="1" createdVersion="8" refreshedVersion="8" minRefreshableVersion="3" recordCount="8" xr:uid="{2C220406-CD02-4E76-9020-2EA2CF1A22A5}">
  <cacheSource type="external" connectionId="2"/>
  <cacheFields count="4">
    <cacheField name="지역" numFmtId="0" sqlType="-9">
      <sharedItems count="3">
        <s v="부산"/>
        <s v="울산"/>
        <s v="마산"/>
      </sharedItems>
    </cacheField>
    <cacheField name="운영구분" numFmtId="0" sqlType="-9">
      <sharedItems count="2">
        <s v="위탁"/>
        <s v="직영"/>
      </sharedItems>
    </cacheField>
    <cacheField name="면적" numFmtId="0" sqlType="4">
      <sharedItems containsSemiMixedTypes="0" containsString="0" containsNumber="1" containsInteger="1" minValue="149" maxValue="474" count="8">
        <n v="173"/>
        <n v="200"/>
        <n v="157"/>
        <n v="149"/>
        <n v="331"/>
        <n v="296"/>
        <n v="474"/>
        <n v="187"/>
      </sharedItems>
    </cacheField>
    <cacheField name="보유차량" numFmtId="0" sqlType="4">
      <sharedItems containsSemiMixedTypes="0" containsString="0" containsNumber="1" containsInteger="1" minValue="0" maxValue="3" count="4">
        <n v="2"/>
        <n v="3"/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x v="0"/>
  </r>
  <r>
    <x v="1"/>
    <x v="0"/>
    <x v="1"/>
    <x v="1"/>
  </r>
  <r>
    <x v="2"/>
    <x v="1"/>
    <x v="2"/>
    <x v="2"/>
  </r>
  <r>
    <x v="0"/>
    <x v="0"/>
    <x v="3"/>
    <x v="2"/>
  </r>
  <r>
    <x v="1"/>
    <x v="0"/>
    <x v="4"/>
    <x v="3"/>
  </r>
  <r>
    <x v="2"/>
    <x v="1"/>
    <x v="5"/>
    <x v="0"/>
  </r>
  <r>
    <x v="0"/>
    <x v="1"/>
    <x v="6"/>
    <x v="2"/>
  </r>
  <r>
    <x v="1"/>
    <x v="1"/>
    <x v="7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6D11E8-A229-4C3F-AD4F-ADFF1ED98B0D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4">
        <item x="2"/>
        <item x="0"/>
        <item x="1"/>
        <item t="default"/>
      </items>
    </pivotField>
    <pivotField axis="axisPage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/>
    </i>
    <i r="1">
      <x/>
    </i>
    <i r="1" i="1">
      <x v="1"/>
    </i>
    <i t="blank">
      <x/>
    </i>
    <i>
      <x v="1"/>
    </i>
    <i r="1">
      <x/>
    </i>
    <i r="1" i="1">
      <x v="1"/>
    </i>
    <i t="blank">
      <x v="1"/>
    </i>
    <i>
      <x v="2"/>
    </i>
    <i r="1">
      <x/>
    </i>
    <i r="1" i="1">
      <x v="1"/>
    </i>
    <i t="blank">
      <x v="2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 numFmtId="177"/>
    <dataField name="평균 : 보유차량" fld="3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7" workbookViewId="0">
      <selection activeCell="E21" sqref="E21"/>
    </sheetView>
  </sheetViews>
  <sheetFormatPr defaultRowHeight="17.399999999999999" x14ac:dyDescent="0.4"/>
  <cols>
    <col min="1" max="1" width="8.59765625" bestFit="1" customWidth="1"/>
    <col min="2" max="2" width="5" bestFit="1" customWidth="1"/>
    <col min="3" max="4" width="10.8984375" bestFit="1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6" t="s">
        <v>206</v>
      </c>
    </row>
    <row r="31" spans="1:8" x14ac:dyDescent="0.4">
      <c r="A31" t="b">
        <f>AND(YEAR(D4)&gt;=2018, ((RIGHT(H4,3)="공휴일")+(H4="일요일")))</f>
        <v>1</v>
      </c>
    </row>
    <row r="33" spans="1:5" x14ac:dyDescent="0.4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 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verticalDpi="0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I4" sqref="I4:I28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 ($C$4:$C$28=K4)*(YEAR($I$2)-YEAR($D$4:$D$28)&gt;=20),$E$4:$E$28)),0)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 ($C$4:$C$28=K5)*(YEAR($I$2)-YEAR($D$4:$D$28)&gt;=20),$E$4:$E$28)),0)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 "직영 ", SUM( ($B$4:$B$28=K9)*($C$4:$C$28="직영")),"곳 - 위탁 ", SUM( ($B$4:$B$28=K9)*($C$4:$C$28="위탁")),"곳")</f>
        <v>직영 3곳 - 위탁 1곳</v>
      </c>
      <c r="M9" s="1" t="str">
        <f>TEXT(COUNTIFS( $B$4:$B$28,$K9,$F$4:$F$28,"*"&amp;M$8&amp;"*")/COUNTIF($B$4:$B$28,$K9),"0%")</f>
        <v>75%</v>
      </c>
      <c r="N9" s="1" t="str">
        <f t="shared" ref="N9:O9" si="0">TEXT(COUNTIFS( $B$4:$B$28,$K9,$F$4:$F$28,"*"&amp;N$8&amp;"*")/COUNTIF($B$4:$B$28,$K9),"0%")</f>
        <v>75%</v>
      </c>
      <c r="O9" s="1" t="str">
        <f t="shared" si="0"/>
        <v>50%</v>
      </c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 "직영 ", SUM( ($B$4:$B$28=K10)*($C$4:$C$28="직영")),"곳 - 위탁 ", SUM( ($B$4:$B$28=K10)*($C$4:$C$28="위탁")),"곳")</f>
        <v>직영 1곳 - 위탁 2곳</v>
      </c>
      <c r="M10" s="1" t="str">
        <f t="shared" ref="M10:O16" si="1">TEXT(COUNTIFS( 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 "직영 ", SUM( ($B$4:$B$28=K11)*($C$4:$C$28="직영")),"곳 - 위탁 ", SUM( ($B$4:$B$28=K11)*($C$4:$C$28="위탁")),"곳")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 "직영 ", SUM( ($B$4:$B$28=K12)*($C$4:$C$28="직영")),"곳 - 위탁 ", SUM( ($B$4:$B$28=K12)*($C$4:$C$28="위탁")),"곳")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 "직영 ", SUM( ($B$4:$B$28=K13)*($C$4:$C$28="직영")),"곳 - 위탁 ", SUM( ($B$4:$B$28=K13)*($C$4:$C$28="위탁")),"곳")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 "직영 ", SUM( ($B$4:$B$28=K14)*($C$4:$C$28="직영")),"곳 - 위탁 ", SUM( ($B$4:$B$28=K14)*($C$4:$C$28="위탁")),"곳")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 "직영 ", SUM( ($B$4:$B$28=K15)*($C$4:$C$28="직영")),"곳 - 위탁 ", SUM( ($B$4:$B$28=K15)*($C$4:$C$28="위탁")),"곳")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 "직영 ", SUM( ($B$4:$B$28=K16)*($C$4:$C$28="직영")),"곳 - 위탁 ", SUM( ($B$4:$B$28=K16)*($C$4:$C$28="위탁")),"곳")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INDEX($A$4:$A$28,MATCH( MAX( ($C$4:$C$28=K20)*$E$4:$E$28), ($C$4:$C$28=K20)*$E$4:$E$28,0),1)</f>
        <v>c01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 MAX( ($C$4:$C$28=K21)*$E$4:$E$28), ($C$4:$C$28=K21)*$E$4:$E$28,0),1)</f>
        <v>d08</v>
      </c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F13" sqref="F13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</cols>
  <sheetData>
    <row r="1" spans="1:3" x14ac:dyDescent="0.4">
      <c r="A1" s="17" t="s">
        <v>86</v>
      </c>
      <c r="B1" t="s">
        <v>207</v>
      </c>
    </row>
    <row r="3" spans="1:3" x14ac:dyDescent="0.4">
      <c r="A3" s="17" t="s">
        <v>85</v>
      </c>
      <c r="B3" s="17" t="s">
        <v>210</v>
      </c>
    </row>
    <row r="4" spans="1:3" x14ac:dyDescent="0.4">
      <c r="A4" t="s">
        <v>108</v>
      </c>
      <c r="C4" s="18"/>
    </row>
    <row r="5" spans="1:3" x14ac:dyDescent="0.4">
      <c r="B5" t="s">
        <v>208</v>
      </c>
      <c r="C5" s="18">
        <v>226.5</v>
      </c>
    </row>
    <row r="6" spans="1:3" x14ac:dyDescent="0.4">
      <c r="B6" t="s">
        <v>209</v>
      </c>
      <c r="C6" s="18">
        <v>1</v>
      </c>
    </row>
    <row r="7" spans="1:3" x14ac:dyDescent="0.4">
      <c r="C7" s="18"/>
    </row>
    <row r="8" spans="1:3" x14ac:dyDescent="0.4">
      <c r="A8" t="s">
        <v>92</v>
      </c>
      <c r="C8" s="18"/>
    </row>
    <row r="9" spans="1:3" x14ac:dyDescent="0.4">
      <c r="B9" t="s">
        <v>208</v>
      </c>
      <c r="C9" s="18">
        <v>265.33333333333331</v>
      </c>
    </row>
    <row r="10" spans="1:3" x14ac:dyDescent="0.4">
      <c r="B10" t="s">
        <v>209</v>
      </c>
      <c r="C10" s="18">
        <v>0.66666666666666663</v>
      </c>
    </row>
    <row r="11" spans="1:3" x14ac:dyDescent="0.4">
      <c r="C11" s="18"/>
    </row>
    <row r="12" spans="1:3" x14ac:dyDescent="0.4">
      <c r="A12" t="s">
        <v>96</v>
      </c>
      <c r="C12" s="18"/>
    </row>
    <row r="13" spans="1:3" x14ac:dyDescent="0.4">
      <c r="B13" t="s">
        <v>208</v>
      </c>
      <c r="C13" s="18">
        <v>239.33333333333334</v>
      </c>
    </row>
    <row r="14" spans="1:3" x14ac:dyDescent="0.4">
      <c r="B14" t="s">
        <v>209</v>
      </c>
      <c r="C14" s="18">
        <v>1.6666666666666667</v>
      </c>
    </row>
    <row r="15" spans="1:3" x14ac:dyDescent="0.4">
      <c r="C15" s="18"/>
    </row>
    <row r="16" spans="1:3" x14ac:dyDescent="0.4">
      <c r="A16" t="s">
        <v>211</v>
      </c>
      <c r="C16" s="18">
        <v>245.875</v>
      </c>
    </row>
    <row r="17" spans="1:3" x14ac:dyDescent="0.4">
      <c r="A17" t="s">
        <v>212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J15" sqref="J15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148</v>
      </c>
      <c r="I2" s="9" t="s">
        <v>150</v>
      </c>
      <c r="J2" s="9" t="s">
        <v>151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1" t="s">
        <v>153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1" t="s">
        <v>155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1" t="s">
        <v>157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1" t="s">
        <v>159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1" t="s">
        <v>162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K11" sqref="K11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13" sqref="J13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workbookViewId="0">
      <selection activeCell="P15" sqref="P15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s="19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 t="s">
        <v>202</v>
      </c>
      <c r="B5" s="13">
        <v>45689</v>
      </c>
      <c r="C5" s="2" t="s">
        <v>213</v>
      </c>
      <c r="D5" s="2">
        <v>3</v>
      </c>
      <c r="E5" s="12">
        <v>342000</v>
      </c>
      <c r="G5" s="1" t="s">
        <v>199</v>
      </c>
      <c r="H5" s="11">
        <v>120000</v>
      </c>
    </row>
    <row r="6" spans="1:8" x14ac:dyDescent="0.4">
      <c r="A6" s="2" t="s">
        <v>214</v>
      </c>
      <c r="B6" s="13">
        <v>45689</v>
      </c>
      <c r="C6" s="2" t="s">
        <v>215</v>
      </c>
      <c r="D6" s="2">
        <v>1</v>
      </c>
      <c r="E6" s="12">
        <v>150000</v>
      </c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'분석작업-2'!Extract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Andy Mobile</cp:lastModifiedBy>
  <cp:lastPrinted>2024-06-03T12:12:46Z</cp:lastPrinted>
  <dcterms:created xsi:type="dcterms:W3CDTF">2023-05-30T06:41:20Z</dcterms:created>
  <dcterms:modified xsi:type="dcterms:W3CDTF">2025-02-01T07:35:24Z</dcterms:modified>
</cp:coreProperties>
</file>