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25_총정리_컴활1급실기_학습자료_240919 update\2025 총정리_컴활1급실기_정답수정\길벗컴활1급총정리\기출\01회\"/>
    </mc:Choice>
  </mc:AlternateContent>
  <xr:revisionPtr revIDLastSave="0" documentId="13_ncr:1_{14FC7BA5-F645-4882-970A-5209E0A78012}" xr6:coauthVersionLast="47" xr6:coauthVersionMax="47" xr10:uidLastSave="{00000000-0000-0000-0000-000000000000}"/>
  <bookViews>
    <workbookView xWindow="-108" yWindow="-108" windowWidth="23256" windowHeight="12576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기본작업!#REF!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3" l="1"/>
  <c r="O11" i="3"/>
  <c r="O12" i="3"/>
  <c r="O13" i="3"/>
  <c r="O14" i="3"/>
  <c r="O15" i="3"/>
  <c r="O16" i="3"/>
  <c r="O9" i="3"/>
  <c r="N10" i="3"/>
  <c r="N11" i="3"/>
  <c r="N12" i="3"/>
  <c r="N13" i="3"/>
  <c r="N14" i="3"/>
  <c r="N15" i="3"/>
  <c r="N16" i="3"/>
  <c r="N9" i="3"/>
  <c r="M9" i="3"/>
  <c r="M10" i="3"/>
  <c r="M11" i="3"/>
  <c r="M12" i="3"/>
  <c r="M13" i="3"/>
  <c r="M14" i="3"/>
  <c r="M15" i="3"/>
  <c r="M16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AEC2EE75-4165-44DA-8C66-3629906F4012}" name="MS Access Database_Query1" type="1" refreshedVersion="7" background="1">
    <dbPr connection="DSN=MS Access Database;DBQ=C:\Users\Owner\Desktop\2025_총정리_컴활1급실기_학습자료_240919 update\2025 총정리_컴활1급실기_정답수정\길벗컴활1급총정리\기출\01회\재활용센터.accdb;DefaultDir=C:\Users\Owner\Desktop\2025_총정리_컴활1급실기_학습자료_240919 update\2025 총정리_컴활1급실기_정답수정\길벗컴활1급총정리\기출\01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<sst xmlns="http://schemas.openxmlformats.org/spreadsheetml/2006/main" count="521" uniqueCount="217">
  <si>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</si>
  <si>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</si>
  <si>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</si>
  <si>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</si>
  <si>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</si>
  <si>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</si>
  <si>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</si>
  <si>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</si>
  <si>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</si>
  <si>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</si>
  <si>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</si>
  <si>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</si>
  <si>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</si>
  <si>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</si>
  <si>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</si>
  <si>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</si>
  <si>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</si>
  <si>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</si>
  <si>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</si>
  <si>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</si>
  <si>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</si>
  <si>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</si>
  <si>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</si>
  <si>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</si>
  <si>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</si>
  <si>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</si>
  <si>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</si>
  <si>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</si>
  <si>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</si>
  <si>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</si>
  <si>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</si>
  <si>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</si>
  <si>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</si>
  <si>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</si>
  <si>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</si>
  <si>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</si>
  <si>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</si>
  <si>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</si>
  <si>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</si>
  <si>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</si>
  <si>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</si>
  <si>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</si>
  <si>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</si>
  <si>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</si>
  <si>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</si>
  <si>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</si>
  <si>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</si>
  <si>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</si>
  <si>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</si>
  <si>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</si>
  <si>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</si>
  <si>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</si>
  <si>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</si>
  <si>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</si>
  <si>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</si>
  <si>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</si>
  <si>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</si>
  <si>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</si>
  <si>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</si>
  <si>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</si>
  <si>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</si>
  <si>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</si>
  <si>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</si>
  <si>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</si>
  <si>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</si>
  <si>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</si>
  <si>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</si>
  <si>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</si>
  <si>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</si>
  <si>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</si>
  <si>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</si>
  <si>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</si>
  <si>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</si>
  <si>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</si>
  <si>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</si>
  <si>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</si>
  <si>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</si>
  <si>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</si>
  <si>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</si>
  <si>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</si>
  <si>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</si>
  <si>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</si>
  <si>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</si>
  <si>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</si>
  <si>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</si>
  <si>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</si>
  <si>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</si>
  <si>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</si>
  <si>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</si>
  <si>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</si>
  <si>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</si>
  <si>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</si>
  <si>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</si>
  <si>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</si>
  <si>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</si>
  <si>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</si>
  <si>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</si>
  <si>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</si>
  <si>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</si>
  <si>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</si>
  <si>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</si>
  <si>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</si>
  <si>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</si>
  <si>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</si>
  <si>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</si>
  <si>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</si>
  <si>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</si>
  <si>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</si>
  <si>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</si>
  <si>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</si>
  <si>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</si>
  <si>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</si>
  <si>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</si>
  <si>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</si>
  <si>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</si>
  <si>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</si>
  <si>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</si>
  <si>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</si>
  <si>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</si>
  <si>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</si>
  <si>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</si>
  <si>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</si>
  <si>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</si>
  <si>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</si>
  <si>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</si>
  <si>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</si>
  <si>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</si>
  <si>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</si>
  <si>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</si>
  <si>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</si>
  <si>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</si>
  <si>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</si>
  <si>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</si>
  <si>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</si>
  <si>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</si>
  <si>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</si>
  <si>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</si>
  <si>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</si>
  <si>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</si>
  <si>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</si>
  <si>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</si>
  <si>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</si>
  <si>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</si>
  <si>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</si>
  <si>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</si>
  <si>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</si>
  <si>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</si>
  <si>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</si>
  <si>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</si>
  <si>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</si>
  <si>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</si>
  <si>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</si>
  <si>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</si>
  <si>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</si>
  <si>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</si>
  <si>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</si>
  <si>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</si>
  <si>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</si>
  <si>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</si>
  <si>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</si>
  <si>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</si>
  <si>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</si>
  <si>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</si>
  <si>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</si>
  <si>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</si>
  <si>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</si>
  <si>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</si>
  <si>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</si>
  <si>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</si>
  <si>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</si>
  <si>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</si>
  <si>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</si>
  <si>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</si>
  <si>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</si>
  <si>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</si>
  <si>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</si>
  <si>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</si>
  <si>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</si>
  <si>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</si>
  <si>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</si>
  <si>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</si>
  <si>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</si>
  <si>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</si>
  <si>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</si>
  <si>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</si>
  <si>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</si>
  <si>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</si>
  <si>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</si>
  <si>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</si>
  <si>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</si>
  <si>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</si>
  <si>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</si>
  <si>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</si>
  <si>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</si>
  <si>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</si>
  <si>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</si>
  <si>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</si>
  <si>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</si>
  <si>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</si>
  <si>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</si>
  <si>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</si>
  <si>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</si>
  <si>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</si>
  <si>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</si>
  <si>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</si>
  <si>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</si>
  <si>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</si>
  <si>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센서코드</t>
    <phoneticPr fontId="1" type="noConversion"/>
  </si>
  <si>
    <t>(모두)</t>
  </si>
  <si>
    <t>평균 : 보유차량</t>
  </si>
  <si>
    <t>평균 : 면적</t>
  </si>
  <si>
    <t>값</t>
  </si>
  <si>
    <t>전체 평균 : 보유차량</t>
  </si>
  <si>
    <t>전체 평균 : 면적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</si>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</sst>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여행 종류별 교통비와 식비의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9-4072-8D57-E14B91BBDA2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9-4072-8D57-E14B91BBDA22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76C9-4072-8D57-E14B91BBDA2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9-4072-8D57-E14B91BBDA2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9-4072-8D57-E14B91BBD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9-4072-8D57-E14B91BBDA2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9-4072-8D57-E14B91BBDA22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76C9-4072-8D57-E14B91BBDA2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9-4072-8D57-E14B91BBDA2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9-4072-8D57-E14B91BBD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EB2703B-A8F1-4C54-9EEA-D3464A6AE431}"/>
            </a:ext>
          </a:extLst>
        </xdr:cNvPr>
        <xdr:cNvSpPr/>
      </xdr:nvSpPr>
      <xdr:spPr>
        <a:xfrm>
          <a:off x="549402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733D7D3-2A46-468F-901B-3B41FCCB45D9}"/>
            </a:ext>
          </a:extLst>
        </xdr:cNvPr>
        <xdr:cNvSpPr/>
      </xdr:nvSpPr>
      <xdr:spPr>
        <a:xfrm>
          <a:off x="549402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676.599000115741" backgroundQuery="1" createdVersion="7" refreshedVersion="7" minRefreshableVersion="3" recordCount="26" xr:uid="{EB2D9C3A-B203-4CB4-B509-C65147499202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6640C4-B3B1-4D8A-AD44-203720DDCD1C}" name="피벗 테이블1" cacheId="1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h="1" x="6"/>
        <item h="1" x="3"/>
        <item x="7"/>
        <item x="1"/>
        <item h="1" x="0"/>
        <item h="1" x="5"/>
        <item h="1"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3"/>
  <sheetViews>
    <sheetView topLeftCell="A18" workbookViewId="0">
      <selection activeCell="H33" sqref="H33"/>
    </sheetView>
  </sheetViews>
  <sheetFormatPr defaultRowHeight="17.399999999999999" x14ac:dyDescent="0.4"/>
  <cols>
    <col min="1" max="1" width="8" customWidth="1"/>
    <col min="2" max="2" width="5.59765625" customWidth="1"/>
    <col min="3" max="3" width="8.5" customWidth="1"/>
    <col min="4" max="4" width="12.09765625" customWidth="1"/>
    <col min="5" max="5" width="5.8984375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21" t="s">
        <v>206</v>
      </c>
    </row>
    <row r="31" spans="1:8" x14ac:dyDescent="0.4">
      <c r="A31" t="b">
        <f>AND(YEAR($D4)&gt;=2018, (RIGHT($H4,3) = "일요일") + (RIGHT($H4,3) = "공휴일"))</f>
        <v>1</v>
      </c>
    </row>
    <row r="33" spans="1:5" x14ac:dyDescent="0.4">
      <c r="A33" t="s">
        <v>207</v>
      </c>
      <c r="B33" t="s">
        <v>5</v>
      </c>
      <c r="C33" t="s">
        <v>147</v>
      </c>
      <c r="D33" t="s">
        <v>8</v>
      </c>
      <c r="E33" t="s">
        <v>11</v>
      </c>
    </row>
  </sheetData>
  <sortState xmlns:xlrd2="http://schemas.microsoft.com/office/spreadsheetml/2017/richdata2" ref="A4:H28">
    <sortCondition ref="A4:A28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L21" sqref="L21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6" cm="1">
        <f t="array" ref="L4">ROUNDDOWN(AVERAGE(IF((YEAR($I$2)-YEAR($D$4:$D$28)&gt;=20) * ($C$4:$C$28=K4), 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6" cm="1">
        <f t="array" ref="L5">ROUNDDOWN(AVERAGE(IF((YEAR($I$2)-YEAR($D$4:$D$28)&gt;=20) * ($C$4:$C$28=K5), 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t="str" cm="1">
        <f t="array" ref="L9">_xlfn.CONCAT("직영 ", SUM(($B$4:$B$28=K9)*($C$4:$C$28=$C$6)), "곳 ", "-", " 위탁 ", SUM(($B$4:$B$28=K9)*($C$4:$C$28=$C$4)), "곳")</f>
        <v>직영 3곳 - 위탁 1곳</v>
      </c>
      <c r="M9" s="1" t="str">
        <f>TEXT(COUNTIFS($B$4:$B$28, $K9, $F$4:$F$28, "*"&amp;$M$8&amp;"*")/COUNTIF($B$4:$B$28,$K9), "0%")</f>
        <v>75%</v>
      </c>
      <c r="N9" s="11" t="str">
        <f>TEXT(COUNTIFS($B$4:$B$28, $K9, $F$4:$F$28, "*"&amp;$N$8&amp;"*")/COUNTIF($B$4:$B$28,$K9), "0%")</f>
        <v>75%</v>
      </c>
      <c r="O9" s="11" t="str">
        <f>TEXT(COUNTIFS($B$4:$B$28, $K9, $F$4:$F$28, "*"&amp;$O$8&amp;"*")/COUNTIF($B$4:$B$28,$K9), "0%")</f>
        <v>50%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10" t="str" cm="1">
        <f t="array" ref="L10">_xlfn.CONCAT("직영 ", SUM(($B$4:$B$28=K10)*($C$4:$C$28=$C$6)), "곳 ", "-", " 위탁 ", SUM(($B$4:$B$28=K10)*($C$4:$C$28=$C$4)), "곳")</f>
        <v>직영 1곳 - 위탁 2곳</v>
      </c>
      <c r="M10" s="11" t="str">
        <f t="shared" ref="M10:O16" si="0">TEXT(COUNTIFS($B$4:$B$28, $K10, $F$4:$F$28, "*"&amp;$M$8&amp;"*")/COUNTIF($B$4:$B$28,$K10), "0%")</f>
        <v>67%</v>
      </c>
      <c r="N10" s="11" t="str">
        <f t="shared" ref="N10:N16" si="1">TEXT(COUNTIFS($B$4:$B$28, $K10, $F$4:$F$28, "*"&amp;$N$8&amp;"*")/COUNTIF($B$4:$B$28,$K10), "0%")</f>
        <v>33%</v>
      </c>
      <c r="O10" s="11" t="str">
        <f t="shared" ref="O10:O16" si="2">TEXT(COUNTIFS($B$4:$B$28, $K10, $F$4:$F$28, "*"&amp;$O$8&amp;"*")/COUNTIF($B$4:$B$28,$K10), "0%")</f>
        <v>33%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10" t="str" cm="1">
        <f t="array" ref="L11">_xlfn.CONCAT("직영 ", SUM(($B$4:$B$28=K11)*($C$4:$C$28=$C$6)), "곳 ", "-", " 위탁 ", SUM(($B$4:$B$28=K11)*($C$4:$C$28=$C$4)), "곳")</f>
        <v>직영 1곳 - 위탁 2곳</v>
      </c>
      <c r="M11" s="11" t="str">
        <f t="shared" si="0"/>
        <v>67%</v>
      </c>
      <c r="N11" s="11" t="str">
        <f t="shared" si="1"/>
        <v>67%</v>
      </c>
      <c r="O11" s="11" t="str">
        <f t="shared" si="2"/>
        <v>33%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10" t="str" cm="1">
        <f t="array" ref="L12">_xlfn.CONCAT("직영 ", SUM(($B$4:$B$28=K12)*($C$4:$C$28=$C$6)), "곳 ", "-", " 위탁 ", SUM(($B$4:$B$28=K12)*($C$4:$C$28=$C$4)), "곳")</f>
        <v>직영 2곳 - 위탁 2곳</v>
      </c>
      <c r="M12" s="11" t="str">
        <f t="shared" si="0"/>
        <v>50%</v>
      </c>
      <c r="N12" s="11" t="str">
        <f t="shared" si="1"/>
        <v>25%</v>
      </c>
      <c r="O12" s="11" t="str">
        <f t="shared" si="2"/>
        <v>25%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10" t="str" cm="1">
        <f t="array" ref="L13">_xlfn.CONCAT("직영 ", SUM(($B$4:$B$28=K13)*($C$4:$C$28=$C$6)), "곳 ", "-", " 위탁 ", SUM(($B$4:$B$28=K13)*($C$4:$C$28=$C$4)), "곳")</f>
        <v>직영 2곳 - 위탁 2곳</v>
      </c>
      <c r="M13" s="11" t="str">
        <f t="shared" si="0"/>
        <v>75%</v>
      </c>
      <c r="N13" s="11" t="str">
        <f t="shared" si="1"/>
        <v>50%</v>
      </c>
      <c r="O13" s="11" t="str">
        <f t="shared" si="2"/>
        <v>25%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10" t="str" cm="1">
        <f t="array" ref="L14">_xlfn.CONCAT("직영 ", SUM(($B$4:$B$28=K14)*($C$4:$C$28=$C$6)), "곳 ", "-", " 위탁 ", SUM(($B$4:$B$28=K14)*($C$4:$C$28=$C$4)), "곳")</f>
        <v>직영 2곳 - 위탁 1곳</v>
      </c>
      <c r="M14" s="11" t="str">
        <f t="shared" si="0"/>
        <v>67%</v>
      </c>
      <c r="N14" s="11" t="str">
        <f t="shared" si="1"/>
        <v>33%</v>
      </c>
      <c r="O14" s="11" t="str">
        <f t="shared" si="2"/>
        <v>67%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10" t="str" cm="1">
        <f t="array" ref="L15">_xlfn.CONCAT("직영 ", SUM(($B$4:$B$28=K15)*($C$4:$C$28=$C$6)), "곳 ", "-", " 위탁 ", SUM(($B$4:$B$28=K15)*($C$4:$C$28=$C$4)), "곳")</f>
        <v>직영 0곳 - 위탁 2곳</v>
      </c>
      <c r="M15" s="11" t="str">
        <f t="shared" si="0"/>
        <v>0%</v>
      </c>
      <c r="N15" s="11" t="str">
        <f t="shared" si="1"/>
        <v>100%</v>
      </c>
      <c r="O15" s="11" t="str">
        <f t="shared" si="2"/>
        <v>50%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10" t="str" cm="1">
        <f t="array" ref="L16">_xlfn.CONCAT("직영 ", SUM(($B$4:$B$28=K16)*($C$4:$C$28=$C$6)), "곳 ", "-", " 위탁 ", SUM(($B$4:$B$28=K16)*($C$4:$C$28=$C$4)), "곳")</f>
        <v>직영 2곳 - 위탁 0곳</v>
      </c>
      <c r="M16" s="11" t="str">
        <f t="shared" si="0"/>
        <v>50%</v>
      </c>
      <c r="N16" s="11" t="str">
        <f t="shared" si="1"/>
        <v>50%</v>
      </c>
      <c r="O16" s="11" t="str">
        <f t="shared" si="2"/>
        <v>100%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7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/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/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B3" sqref="B3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</cols>
  <sheetData>
    <row r="1" spans="1:3" x14ac:dyDescent="0.4">
      <c r="A1" s="22" t="s">
        <v>86</v>
      </c>
      <c r="B1" s="9" t="s">
        <v>208</v>
      </c>
    </row>
    <row r="3" spans="1:3" x14ac:dyDescent="0.4">
      <c r="A3" s="22" t="s">
        <v>85</v>
      </c>
      <c r="B3" s="22" t="s">
        <v>211</v>
      </c>
    </row>
    <row r="4" spans="1:3" x14ac:dyDescent="0.4">
      <c r="A4" s="9" t="s">
        <v>108</v>
      </c>
      <c r="C4" s="23"/>
    </row>
    <row r="5" spans="1:3" x14ac:dyDescent="0.4">
      <c r="B5" s="9" t="s">
        <v>210</v>
      </c>
      <c r="C5" s="23">
        <v>226.5</v>
      </c>
    </row>
    <row r="6" spans="1:3" x14ac:dyDescent="0.4">
      <c r="B6" s="9" t="s">
        <v>209</v>
      </c>
      <c r="C6" s="23">
        <v>1</v>
      </c>
    </row>
    <row r="7" spans="1:3" x14ac:dyDescent="0.4">
      <c r="A7" s="9"/>
      <c r="C7" s="23"/>
    </row>
    <row r="8" spans="1:3" x14ac:dyDescent="0.4">
      <c r="A8" s="9" t="s">
        <v>92</v>
      </c>
      <c r="C8" s="23"/>
    </row>
    <row r="9" spans="1:3" x14ac:dyDescent="0.4">
      <c r="B9" s="9" t="s">
        <v>210</v>
      </c>
      <c r="C9" s="23">
        <v>265.33333333333331</v>
      </c>
    </row>
    <row r="10" spans="1:3" x14ac:dyDescent="0.4">
      <c r="B10" s="9" t="s">
        <v>209</v>
      </c>
      <c r="C10" s="23">
        <v>0.66666666666666663</v>
      </c>
    </row>
    <row r="11" spans="1:3" x14ac:dyDescent="0.4">
      <c r="A11" s="9"/>
      <c r="C11" s="23"/>
    </row>
    <row r="12" spans="1:3" x14ac:dyDescent="0.4">
      <c r="A12" s="9" t="s">
        <v>96</v>
      </c>
      <c r="C12" s="23"/>
    </row>
    <row r="13" spans="1:3" x14ac:dyDescent="0.4">
      <c r="B13" s="9" t="s">
        <v>210</v>
      </c>
      <c r="C13" s="23">
        <v>239.33333333333334</v>
      </c>
    </row>
    <row r="14" spans="1:3" x14ac:dyDescent="0.4">
      <c r="B14" s="9" t="s">
        <v>209</v>
      </c>
      <c r="C14" s="23">
        <v>1.6666666666666667</v>
      </c>
    </row>
    <row r="15" spans="1:3" x14ac:dyDescent="0.4">
      <c r="A15" s="9"/>
      <c r="C15" s="23"/>
    </row>
    <row r="16" spans="1:3" x14ac:dyDescent="0.4">
      <c r="A16" s="9" t="s">
        <v>213</v>
      </c>
      <c r="C16" s="23">
        <v>245.875</v>
      </c>
    </row>
    <row r="17" spans="1:3" x14ac:dyDescent="0.4">
      <c r="A17" s="9" t="s">
        <v>212</v>
      </c>
      <c r="C17" s="23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Q28"/>
  <sheetViews>
    <sheetView workbookViewId="0">
      <selection activeCell="H2" sqref="H2:I7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7" x14ac:dyDescent="0.4">
      <c r="A1" t="s">
        <v>0</v>
      </c>
      <c r="H1" t="s">
        <v>3</v>
      </c>
    </row>
    <row r="2" spans="1:17" x14ac:dyDescent="0.4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214</v>
      </c>
      <c r="I2" s="13" t="s">
        <v>215</v>
      </c>
      <c r="J2" s="13" t="s">
        <v>216</v>
      </c>
    </row>
    <row r="3" spans="1:17" x14ac:dyDescent="0.4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153</v>
      </c>
      <c r="I3" s="14">
        <v>744000</v>
      </c>
      <c r="J3" s="14">
        <v>22600</v>
      </c>
    </row>
    <row r="4" spans="1:17" x14ac:dyDescent="0.4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155</v>
      </c>
      <c r="I4" s="14">
        <v>876000</v>
      </c>
      <c r="J4" s="14">
        <v>18500</v>
      </c>
    </row>
    <row r="5" spans="1:17" x14ac:dyDescent="0.4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157</v>
      </c>
      <c r="I5" s="14">
        <v>663000</v>
      </c>
      <c r="J5" s="14">
        <v>27300</v>
      </c>
    </row>
    <row r="6" spans="1:17" x14ac:dyDescent="0.4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159</v>
      </c>
      <c r="I6" s="14">
        <v>632000</v>
      </c>
      <c r="J6" s="14">
        <v>14200</v>
      </c>
      <c r="O6" s="18"/>
      <c r="P6" s="18"/>
      <c r="Q6" s="18"/>
    </row>
    <row r="7" spans="1:17" x14ac:dyDescent="0.4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162</v>
      </c>
      <c r="I7" s="14">
        <v>502000</v>
      </c>
      <c r="J7" s="14">
        <v>18800</v>
      </c>
      <c r="O7" s="18"/>
      <c r="P7" s="18"/>
      <c r="Q7" s="18"/>
    </row>
    <row r="8" spans="1:17" x14ac:dyDescent="0.4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  <c r="O8" s="18"/>
      <c r="P8" s="18"/>
      <c r="Q8" s="18"/>
    </row>
    <row r="9" spans="1:17" x14ac:dyDescent="0.4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  <c r="O9" s="18"/>
      <c r="P9" s="18"/>
      <c r="Q9" s="18"/>
    </row>
    <row r="10" spans="1:17" x14ac:dyDescent="0.4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  <c r="O10" s="18"/>
      <c r="P10" s="18"/>
      <c r="Q10" s="18"/>
    </row>
    <row r="11" spans="1:17" x14ac:dyDescent="0.4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  <c r="O11" s="18"/>
      <c r="P11" s="18"/>
      <c r="Q11" s="18"/>
    </row>
    <row r="12" spans="1:17" x14ac:dyDescent="0.4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  <c r="O12" s="18"/>
      <c r="P12" s="18"/>
      <c r="Q12" s="18"/>
    </row>
    <row r="13" spans="1:17" x14ac:dyDescent="0.4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  <c r="O13" s="18"/>
      <c r="P13" s="18"/>
      <c r="Q13" s="18"/>
    </row>
    <row r="14" spans="1:17" x14ac:dyDescent="0.4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  <c r="O14" s="18"/>
      <c r="P14" s="18"/>
      <c r="Q14" s="18"/>
    </row>
    <row r="15" spans="1:17" x14ac:dyDescent="0.4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  <c r="O15" s="18"/>
      <c r="P15" s="18"/>
      <c r="Q15" s="18"/>
    </row>
    <row r="16" spans="1:17" x14ac:dyDescent="0.4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  <c r="O16" s="18"/>
      <c r="P16" s="18"/>
      <c r="Q16" s="18"/>
    </row>
    <row r="17" spans="1:17" x14ac:dyDescent="0.4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  <c r="O17" s="18"/>
      <c r="P17" s="18"/>
      <c r="Q17" s="18"/>
    </row>
    <row r="18" spans="1:17" x14ac:dyDescent="0.4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  <c r="O18" s="18"/>
      <c r="P18" s="18"/>
      <c r="Q18" s="18"/>
    </row>
    <row r="19" spans="1:17" x14ac:dyDescent="0.4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  <c r="O19" s="18"/>
      <c r="P19" s="18"/>
      <c r="Q19" s="18"/>
    </row>
    <row r="20" spans="1:17" x14ac:dyDescent="0.4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  <c r="O20" s="18"/>
      <c r="P20" s="18"/>
      <c r="Q20" s="18"/>
    </row>
    <row r="21" spans="1:17" x14ac:dyDescent="0.4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  <c r="O21" s="18"/>
      <c r="P21" s="18"/>
      <c r="Q21" s="18"/>
    </row>
    <row r="22" spans="1:17" x14ac:dyDescent="0.4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  <c r="O22" s="18"/>
      <c r="P22" s="18"/>
      <c r="Q22" s="18"/>
    </row>
    <row r="23" spans="1:17" x14ac:dyDescent="0.4">
      <c r="O23" s="18"/>
      <c r="P23" s="18"/>
      <c r="Q23" s="18"/>
    </row>
    <row r="24" spans="1:17" x14ac:dyDescent="0.4">
      <c r="O24" s="18"/>
      <c r="P24" s="18"/>
      <c r="Q24" s="18"/>
    </row>
    <row r="25" spans="1:17" x14ac:dyDescent="0.4">
      <c r="O25" s="18"/>
      <c r="P25" s="18"/>
      <c r="Q25" s="18"/>
    </row>
    <row r="26" spans="1:17" x14ac:dyDescent="0.4">
      <c r="O26" s="18"/>
      <c r="P26" s="18"/>
      <c r="Q26" s="18"/>
    </row>
    <row r="27" spans="1:17" x14ac:dyDescent="0.4">
      <c r="O27" s="18"/>
      <c r="P27" s="18"/>
      <c r="Q27" s="18"/>
    </row>
    <row r="28" spans="1:17" x14ac:dyDescent="0.4">
      <c r="O28" s="18"/>
      <c r="P28" s="18"/>
      <c r="Q28" s="18"/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28"/>
  <sheetViews>
    <sheetView workbookViewId="0">
      <selection activeCell="J6" sqref="J6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style="9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4">
      <c r="A3" s="11" t="s">
        <v>129</v>
      </c>
      <c r="B3" s="11" t="s">
        <v>48</v>
      </c>
      <c r="C3" s="11" t="s">
        <v>101</v>
      </c>
      <c r="D3" s="10" t="s">
        <v>130</v>
      </c>
      <c r="E3" s="19">
        <v>0.33999999999999997</v>
      </c>
    </row>
    <row r="4" spans="1:5" x14ac:dyDescent="0.4">
      <c r="A4" s="11" t="s">
        <v>91</v>
      </c>
      <c r="B4" s="11" t="s">
        <v>92</v>
      </c>
      <c r="C4" s="11" t="s">
        <v>93</v>
      </c>
      <c r="D4" s="10" t="s">
        <v>94</v>
      </c>
      <c r="E4" s="19">
        <v>0.13999999999999996</v>
      </c>
    </row>
    <row r="5" spans="1:5" x14ac:dyDescent="0.4">
      <c r="A5" s="11" t="s">
        <v>137</v>
      </c>
      <c r="B5" s="11" t="s">
        <v>96</v>
      </c>
      <c r="C5" s="11" t="s">
        <v>93</v>
      </c>
      <c r="D5" s="10" t="s">
        <v>115</v>
      </c>
      <c r="E5" s="19">
        <v>-0.27</v>
      </c>
    </row>
    <row r="6" spans="1:5" x14ac:dyDescent="0.4">
      <c r="A6" s="11" t="s">
        <v>99</v>
      </c>
      <c r="B6" s="11" t="s">
        <v>100</v>
      </c>
      <c r="C6" s="11" t="s">
        <v>101</v>
      </c>
      <c r="D6" s="10" t="s">
        <v>102</v>
      </c>
      <c r="E6" s="19">
        <v>0.30000000000000004</v>
      </c>
    </row>
    <row r="7" spans="1:5" x14ac:dyDescent="0.4">
      <c r="A7" s="11" t="s">
        <v>141</v>
      </c>
      <c r="B7" s="11" t="s">
        <v>113</v>
      </c>
      <c r="C7" s="11" t="s">
        <v>101</v>
      </c>
      <c r="D7" s="10" t="s">
        <v>106</v>
      </c>
      <c r="E7" s="19">
        <v>0</v>
      </c>
    </row>
    <row r="8" spans="1:5" x14ac:dyDescent="0.4">
      <c r="A8" s="11" t="s">
        <v>104</v>
      </c>
      <c r="B8" s="11" t="s">
        <v>105</v>
      </c>
      <c r="C8" s="11" t="s">
        <v>101</v>
      </c>
      <c r="D8" s="10" t="s">
        <v>106</v>
      </c>
      <c r="E8" s="19">
        <v>0.38</v>
      </c>
    </row>
    <row r="9" spans="1:5" x14ac:dyDescent="0.4">
      <c r="A9" s="11" t="s">
        <v>121</v>
      </c>
      <c r="B9" s="11" t="s">
        <v>122</v>
      </c>
      <c r="C9" s="11" t="s">
        <v>93</v>
      </c>
      <c r="D9" s="10" t="s">
        <v>123</v>
      </c>
      <c r="E9" s="19">
        <v>-8.0000000000000016E-2</v>
      </c>
    </row>
    <row r="10" spans="1:5" x14ac:dyDescent="0.4">
      <c r="A10" s="11" t="s">
        <v>107</v>
      </c>
      <c r="B10" s="11" t="s">
        <v>108</v>
      </c>
      <c r="C10" s="11" t="s">
        <v>101</v>
      </c>
      <c r="D10" s="10" t="s">
        <v>109</v>
      </c>
      <c r="E10" s="19" t="s">
        <v>204</v>
      </c>
    </row>
    <row r="11" spans="1:5" x14ac:dyDescent="0.4">
      <c r="A11" s="11" t="s">
        <v>119</v>
      </c>
      <c r="B11" s="11" t="s">
        <v>48</v>
      </c>
      <c r="C11" s="11" t="s">
        <v>93</v>
      </c>
      <c r="D11" s="10" t="s">
        <v>120</v>
      </c>
      <c r="E11" s="19">
        <v>0.31000000000000005</v>
      </c>
    </row>
    <row r="12" spans="1:5" x14ac:dyDescent="0.4">
      <c r="A12" s="11" t="s">
        <v>63</v>
      </c>
      <c r="B12" s="11" t="s">
        <v>92</v>
      </c>
      <c r="C12" s="11" t="s">
        <v>93</v>
      </c>
      <c r="D12" s="10" t="s">
        <v>138</v>
      </c>
      <c r="E12" s="19">
        <v>0</v>
      </c>
    </row>
    <row r="13" spans="1:5" x14ac:dyDescent="0.4">
      <c r="A13" s="11" t="s">
        <v>20</v>
      </c>
      <c r="B13" s="11" t="s">
        <v>96</v>
      </c>
      <c r="C13" s="11" t="s">
        <v>93</v>
      </c>
      <c r="D13" s="10" t="s">
        <v>97</v>
      </c>
      <c r="E13" s="19">
        <v>0.58000000000000007</v>
      </c>
    </row>
    <row r="14" spans="1:5" x14ac:dyDescent="0.4">
      <c r="A14" s="11" t="s">
        <v>126</v>
      </c>
      <c r="B14" s="11" t="s">
        <v>100</v>
      </c>
      <c r="C14" s="11" t="s">
        <v>93</v>
      </c>
      <c r="D14" s="10" t="s">
        <v>127</v>
      </c>
      <c r="E14" s="19">
        <v>8.9999999999999969E-2</v>
      </c>
    </row>
    <row r="15" spans="1:5" x14ac:dyDescent="0.4">
      <c r="A15" s="11" t="s">
        <v>112</v>
      </c>
      <c r="B15" s="11" t="s">
        <v>113</v>
      </c>
      <c r="C15" s="11" t="s">
        <v>93</v>
      </c>
      <c r="D15" s="10" t="s">
        <v>114</v>
      </c>
      <c r="E15" s="19">
        <v>0.5</v>
      </c>
    </row>
    <row r="16" spans="1:5" x14ac:dyDescent="0.4">
      <c r="A16" s="11" t="s">
        <v>117</v>
      </c>
      <c r="B16" s="11" t="s">
        <v>100</v>
      </c>
      <c r="C16" s="11" t="s">
        <v>101</v>
      </c>
      <c r="D16" s="10" t="s">
        <v>118</v>
      </c>
      <c r="E16" s="19">
        <v>0.62999999999999989</v>
      </c>
    </row>
    <row r="17" spans="1:5" x14ac:dyDescent="0.4">
      <c r="A17" s="11" t="s">
        <v>124</v>
      </c>
      <c r="B17" s="11" t="s">
        <v>48</v>
      </c>
      <c r="C17" s="11" t="s">
        <v>101</v>
      </c>
      <c r="D17" s="10" t="s">
        <v>125</v>
      </c>
      <c r="E17" s="19">
        <v>-6.9999999999999951E-2</v>
      </c>
    </row>
    <row r="18" spans="1:5" x14ac:dyDescent="0.4">
      <c r="A18" s="11" t="s">
        <v>139</v>
      </c>
      <c r="B18" s="11" t="s">
        <v>105</v>
      </c>
      <c r="C18" s="11" t="s">
        <v>93</v>
      </c>
      <c r="D18" s="10" t="s">
        <v>140</v>
      </c>
      <c r="E18" s="19" t="s">
        <v>205</v>
      </c>
    </row>
    <row r="19" spans="1:5" x14ac:dyDescent="0.4">
      <c r="A19" s="11" t="s">
        <v>134</v>
      </c>
      <c r="B19" s="11" t="s">
        <v>105</v>
      </c>
      <c r="C19" s="11" t="s">
        <v>101</v>
      </c>
      <c r="D19" s="10" t="s">
        <v>135</v>
      </c>
      <c r="E19" s="19">
        <v>-0.11999999999999994</v>
      </c>
    </row>
    <row r="20" spans="1:5" x14ac:dyDescent="0.4">
      <c r="A20" s="11" t="s">
        <v>145</v>
      </c>
      <c r="B20" s="11" t="s">
        <v>113</v>
      </c>
      <c r="C20" s="11" t="s">
        <v>93</v>
      </c>
      <c r="D20" s="10" t="s">
        <v>146</v>
      </c>
      <c r="E20" s="19">
        <v>0.34000000000000008</v>
      </c>
    </row>
    <row r="21" spans="1:5" x14ac:dyDescent="0.4">
      <c r="A21" s="11" t="s">
        <v>128</v>
      </c>
      <c r="B21" s="11" t="s">
        <v>113</v>
      </c>
      <c r="C21" s="11" t="s">
        <v>101</v>
      </c>
      <c r="D21" s="10" t="s">
        <v>106</v>
      </c>
      <c r="E21" s="19">
        <v>-0.17999999999999994</v>
      </c>
    </row>
    <row r="22" spans="1:5" x14ac:dyDescent="0.4">
      <c r="A22" s="11" t="s">
        <v>132</v>
      </c>
      <c r="B22" s="11" t="s">
        <v>122</v>
      </c>
      <c r="C22" s="11" t="s">
        <v>93</v>
      </c>
      <c r="D22" s="10" t="s">
        <v>133</v>
      </c>
      <c r="E22" s="19">
        <v>0.19</v>
      </c>
    </row>
    <row r="23" spans="1:5" x14ac:dyDescent="0.4">
      <c r="A23" s="11" t="s">
        <v>143</v>
      </c>
      <c r="B23" s="11" t="s">
        <v>108</v>
      </c>
      <c r="C23" s="11" t="s">
        <v>101</v>
      </c>
      <c r="D23" s="10" t="s">
        <v>144</v>
      </c>
      <c r="E23" s="19">
        <v>-0.05</v>
      </c>
    </row>
    <row r="24" spans="1:5" x14ac:dyDescent="0.4">
      <c r="A24" s="11" t="s">
        <v>51</v>
      </c>
      <c r="B24" s="11" t="s">
        <v>48</v>
      </c>
      <c r="C24" s="11" t="s">
        <v>101</v>
      </c>
      <c r="D24" s="10" t="s">
        <v>94</v>
      </c>
      <c r="E24" s="19">
        <v>0.03</v>
      </c>
    </row>
    <row r="25" spans="1:5" x14ac:dyDescent="0.4">
      <c r="A25" s="11" t="s">
        <v>58</v>
      </c>
      <c r="B25" s="11" t="s">
        <v>92</v>
      </c>
      <c r="C25" s="11" t="s">
        <v>101</v>
      </c>
      <c r="D25" s="10" t="s">
        <v>131</v>
      </c>
      <c r="E25" s="19">
        <v>9.9999999999999978E-2</v>
      </c>
    </row>
    <row r="26" spans="1:5" x14ac:dyDescent="0.4">
      <c r="A26" s="11" t="s">
        <v>43</v>
      </c>
      <c r="B26" s="11" t="s">
        <v>96</v>
      </c>
      <c r="C26" s="11" t="s">
        <v>101</v>
      </c>
      <c r="D26" s="10" t="s">
        <v>115</v>
      </c>
      <c r="E26" s="19">
        <v>0.31999999999999995</v>
      </c>
    </row>
    <row r="27" spans="1:5" x14ac:dyDescent="0.4">
      <c r="A27" s="11" t="s">
        <v>38</v>
      </c>
      <c r="B27" s="11" t="s">
        <v>100</v>
      </c>
      <c r="C27" s="11" t="s">
        <v>93</v>
      </c>
      <c r="D27" s="10" t="s">
        <v>111</v>
      </c>
      <c r="E27" s="19">
        <v>-0.18000000000000005</v>
      </c>
    </row>
    <row r="28" spans="1:5" x14ac:dyDescent="0.4">
      <c r="E28" s="20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I13" sqref="I13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13" t="s">
        <v>148</v>
      </c>
      <c r="B2" s="13" t="s">
        <v>151</v>
      </c>
      <c r="C2" s="13" t="s">
        <v>152</v>
      </c>
    </row>
    <row r="3" spans="1:3" x14ac:dyDescent="0.4">
      <c r="A3" s="11" t="s">
        <v>185</v>
      </c>
      <c r="B3" s="15">
        <v>83833.333333333299</v>
      </c>
      <c r="C3" s="16">
        <v>137266.66666666666</v>
      </c>
    </row>
    <row r="4" spans="1:3" x14ac:dyDescent="0.4">
      <c r="A4" s="11" t="s">
        <v>186</v>
      </c>
      <c r="B4" s="15">
        <v>54650</v>
      </c>
      <c r="C4" s="16">
        <v>136050</v>
      </c>
    </row>
    <row r="5" spans="1:3" x14ac:dyDescent="0.4">
      <c r="A5" s="11" t="s">
        <v>187</v>
      </c>
      <c r="B5" s="15">
        <v>23740</v>
      </c>
      <c r="C5" s="16">
        <v>115460</v>
      </c>
    </row>
    <row r="6" spans="1:3" s="9" customFormat="1" x14ac:dyDescent="0.4">
      <c r="A6" s="11" t="s">
        <v>188</v>
      </c>
      <c r="B6" s="15">
        <v>73883.333333333328</v>
      </c>
      <c r="C6" s="16">
        <v>136133.33333333334</v>
      </c>
    </row>
    <row r="7" spans="1:3" x14ac:dyDescent="0.4">
      <c r="A7" s="11" t="s">
        <v>189</v>
      </c>
      <c r="B7" s="15">
        <v>206000</v>
      </c>
      <c r="C7" s="16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14"/>
  <sheetViews>
    <sheetView tabSelected="1" workbookViewId="0">
      <selection activeCell="G2" sqref="G2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1" spans="1:8" s="9" customFormat="1" x14ac:dyDescent="0.4"/>
    <row r="2" spans="1:8" x14ac:dyDescent="0.4">
      <c r="A2" t="s">
        <v>0</v>
      </c>
      <c r="B2" s="9" t="s">
        <v>196</v>
      </c>
    </row>
    <row r="3" spans="1:8" x14ac:dyDescent="0.4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4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4">
      <c r="A5" s="10"/>
      <c r="B5" s="10"/>
      <c r="C5" s="10"/>
      <c r="D5" s="10"/>
      <c r="E5" s="16"/>
      <c r="G5" s="11" t="s">
        <v>199</v>
      </c>
      <c r="H5" s="15">
        <v>120000</v>
      </c>
    </row>
    <row r="6" spans="1:8" x14ac:dyDescent="0.4">
      <c r="A6" s="10"/>
      <c r="B6" s="10"/>
      <c r="C6" s="10"/>
      <c r="D6" s="10"/>
      <c r="E6" s="16"/>
      <c r="G6" s="11" t="s">
        <v>200</v>
      </c>
      <c r="H6" s="15">
        <v>150000</v>
      </c>
    </row>
    <row r="7" spans="1:8" x14ac:dyDescent="0.4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4">
      <c r="A8" s="10"/>
      <c r="B8" s="10"/>
      <c r="C8" s="10"/>
      <c r="D8" s="10"/>
      <c r="E8" s="16"/>
    </row>
    <row r="9" spans="1:8" x14ac:dyDescent="0.4">
      <c r="A9" s="10"/>
      <c r="B9" s="10"/>
      <c r="C9" s="10"/>
      <c r="D9" s="10"/>
      <c r="E9" s="16"/>
      <c r="H9" s="18"/>
    </row>
    <row r="10" spans="1:8" x14ac:dyDescent="0.4">
      <c r="A10" s="10"/>
      <c r="B10" s="10"/>
      <c r="C10" s="10"/>
      <c r="D10" s="10"/>
      <c r="E10" s="16"/>
    </row>
    <row r="11" spans="1:8" x14ac:dyDescent="0.4">
      <c r="A11" s="10"/>
      <c r="B11" s="10"/>
      <c r="C11" s="10"/>
      <c r="D11" s="10"/>
      <c r="E11" s="16"/>
    </row>
    <row r="12" spans="1:8" x14ac:dyDescent="0.4">
      <c r="A12" s="10"/>
      <c r="B12" s="10"/>
      <c r="C12" s="10"/>
      <c r="D12" s="10"/>
      <c r="E12" s="16"/>
    </row>
    <row r="13" spans="1:8" x14ac:dyDescent="0.4">
      <c r="A13" s="10"/>
      <c r="B13" s="10"/>
      <c r="C13" s="10"/>
      <c r="D13" s="10"/>
      <c r="E13" s="16"/>
    </row>
    <row r="14" spans="1:8" x14ac:dyDescent="0.4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</vt:i4>
      </vt:variant>
    </vt:vector>
  </HeadingPairs>
  <TitlesOfParts>
    <vt:vector size="8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현수 복</cp:lastModifiedBy>
  <cp:lastPrinted>2024-06-03T12:12:46Z</cp:lastPrinted>
  <dcterms:created xsi:type="dcterms:W3CDTF">2023-05-30T06:41:20Z</dcterms:created>
  <dcterms:modified xsi:type="dcterms:W3CDTF">2025-01-19T06:07:28Z</dcterms:modified>
</cp:coreProperties>
</file>