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엑셀 시험\"/>
    </mc:Choice>
  </mc:AlternateContent>
  <xr:revisionPtr revIDLastSave="0" documentId="13_ncr:1_{B039759A-3043-48D5-ADB0-58AA1AC88776}" xr6:coauthVersionLast="47" xr6:coauthVersionMax="47" xr10:uidLastSave="{00000000-0000-0000-0000-000000000000}"/>
  <bookViews>
    <workbookView xWindow="-28920" yWindow="-30" windowWidth="29040" windowHeight="15840" activeTab="5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eta.IF" hidden="1" xlm="1">#NAME?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3" l="1" a="1"/>
  <c r="L4" i="3" s="1"/>
  <c r="L20" i="3" a="1"/>
  <c r="L20" i="3" s="1"/>
  <c r="L21" i="3" a="1"/>
  <c r="L21" i="3" s="1"/>
  <c r="M10" i="3"/>
  <c r="N10" i="3"/>
  <c r="O10" i="3"/>
  <c r="M11" i="3"/>
  <c r="N11" i="3"/>
  <c r="O11" i="3"/>
  <c r="M12" i="3"/>
  <c r="N12" i="3"/>
  <c r="O12" i="3"/>
  <c r="M13" i="3"/>
  <c r="N13" i="3"/>
  <c r="O13" i="3"/>
  <c r="M14" i="3"/>
  <c r="N14" i="3"/>
  <c r="O14" i="3"/>
  <c r="M15" i="3"/>
  <c r="N15" i="3"/>
  <c r="O15" i="3"/>
  <c r="M16" i="3"/>
  <c r="N16" i="3"/>
  <c r="O16" i="3"/>
  <c r="N9" i="3"/>
  <c r="O9" i="3"/>
  <c r="M9" i="3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A31" i="1"/>
  <c r="I5" i="3" a="1"/>
  <c r="I17" i="3" a="1"/>
  <c r="I23" i="3" a="1"/>
  <c r="I12" i="3" a="1"/>
  <c r="I18" i="3" a="1"/>
  <c r="I6" i="3" a="1"/>
  <c r="I24" i="3" a="1"/>
  <c r="I13" i="3" a="1"/>
  <c r="I19" i="3" a="1"/>
  <c r="I22" i="3" a="1"/>
  <c r="I7" i="3" a="1"/>
  <c r="I25" i="3" a="1"/>
  <c r="I14" i="3" a="1"/>
  <c r="I20" i="3" a="1"/>
  <c r="I16" i="3" a="1"/>
  <c r="I8" i="3" a="1"/>
  <c r="I26" i="3" a="1"/>
  <c r="I15" i="3" a="1"/>
  <c r="I21" i="3" a="1"/>
  <c r="I28" i="3" a="1"/>
  <c r="I9" i="3" a="1"/>
  <c r="I27" i="3" a="1"/>
  <c r="I10" i="3" a="1"/>
  <c r="I11" i="3" a="1"/>
  <c r="I4" i="3" a="1"/>
  <c r="I11" i="3" l="1"/>
  <c r="I10" i="3"/>
  <c r="I27" i="3"/>
  <c r="I9" i="3"/>
  <c r="I28" i="3"/>
  <c r="I21" i="3"/>
  <c r="I15" i="3"/>
  <c r="I26" i="3"/>
  <c r="I8" i="3"/>
  <c r="I16" i="3"/>
  <c r="I20" i="3"/>
  <c r="I14" i="3"/>
  <c r="I25" i="3"/>
  <c r="I7" i="3"/>
  <c r="I22" i="3"/>
  <c r="I19" i="3"/>
  <c r="I13" i="3"/>
  <c r="I24" i="3"/>
  <c r="I6" i="3"/>
  <c r="I18" i="3"/>
  <c r="I12" i="3"/>
  <c r="I23" i="3"/>
  <c r="I17" i="3"/>
  <c r="I5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8E0A7154-D561-479A-BF98-82868BB51DF6}" name="MS Access Database_Query1" type="1" refreshedVersion="8" background="1">
    <dbPr connection="DSN=MS Access Database;DBQ=C:\USERS\USER\DESKTOP\길벗컴활1급총정리\기출\01회\재활용센터.accdb;DefaultDir=C:\USERS\USER\DESKTOP\길벗컴활1급총정리\기출\01회;DriverId=25;FIL=MS Access;MaxBufferSize=2048;PageTimeout=5;" command="SELECT 센터관리.지역, 센터관리.운영구분, 센터관리.면적, 센터관리.보유차량_x000d__x000a_FROM 센터관리 센터관리_x000d__x000a_WHERE (센터관리.지역 Like '%&quot;산&quot;')"/>
  </connection>
  <connection id="3" xr16:uid="{5F6F7BA1-13FD-4A3A-BA73-9E1760720955}" name="MS Access Database_Query2" type="1" refreshedVersion="8" background="1">
    <dbPr connection="DSN=MS Access Database;DBQ=C:\Users\user\Desktop\길벗컴활1급총정리\기출\01회\재활용센터.accdb;DefaultDir=C:\Users\user\Desktop\길벗컴활1급총정리\기출\01회;DriverId=25;FIL=MS Access;MaxBufferSize=2048;PageTimeout=5;" command="SELECT 센터관리.지역, 센터관리.운영구분, 센터관리.면적, 센터관리.보유차량_x000d__x000a_FROM 센터관리 센터관리_x000d__x000a_WHERE (센터관리.지역 Like '%산'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<sst xmlns="http://schemas.openxmlformats.org/spreadsheetml/2006/main" count="536" uniqueCount="222">
  <si>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</si>
  <si>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</si>
  <si>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</si>
  <si>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</si>
  <si>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</si>
  <si>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</si>
  <si>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</si>
  <si>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</si>
  <si>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</si>
  <si>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</si>
  <si>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</si>
  <si>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</si>
  <si>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</si>
  <si>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</si>
  <si>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</si>
  <si>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</si>
  <si>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</si>
  <si>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</si>
  <si>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</si>
  <si>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</si>
  <si>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</si>
  <si>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</si>
  <si>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</si>
  <si>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</si>
  <si>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</si>
  <si>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</si>
  <si>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</si>
  <si>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</si>
  <si>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</si>
  <si>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</si>
  <si>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</si>
  <si>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</si>
  <si>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</si>
  <si>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</si>
  <si>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</si>
  <si>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</si>
  <si>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</si>
  <si>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</si>
  <si>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</si>
  <si>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</si>
  <si>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</si>
  <si>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</si>
  <si>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</si>
  <si>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</si>
  <si>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</si>
  <si>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</si>
  <si>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</si>
  <si>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</si>
  <si>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</si>
  <si>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</si>
  <si>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</si>
  <si>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</si>
  <si>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</si>
  <si>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</si>
  <si>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</si>
  <si>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</si>
  <si>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</si>
  <si>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</si>
  <si>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</si>
  <si>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</si>
  <si>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</si>
  <si>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</si>
  <si>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</si>
  <si>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</si>
  <si>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</si>
  <si>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</si>
  <si>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</si>
  <si>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</si>
  <si>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</si>
  <si>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</si>
  <si>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</si>
  <si>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</si>
  <si>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</si>
  <si>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</si>
  <si>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</si>
  <si>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</si>
  <si>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</si>
  <si>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</si>
  <si>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</si>
  <si>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</si>
  <si>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</si>
  <si>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</si>
  <si>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</si>
  <si>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</si>
  <si>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</si>
  <si>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</si>
  <si>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</si>
  <si>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</si>
  <si>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</si>
  <si>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</si>
  <si>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</si>
  <si>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</si>
  <si>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</si>
  <si>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</si>
  <si>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</si>
  <si>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</si>
  <si>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</si>
  <si>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</si>
  <si>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</si>
  <si>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</si>
  <si>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</si>
  <si>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</si>
  <si>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</si>
  <si>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</si>
  <si>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</si>
  <si>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</si>
  <si>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</si>
  <si>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</si>
  <si>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</si>
  <si>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</si>
  <si>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</si>
  <si>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</si>
  <si>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</si>
  <si>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</si>
  <si>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</si>
  <si>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</si>
  <si>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</si>
  <si>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</si>
  <si>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</si>
  <si>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</si>
  <si>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</si>
  <si>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</si>
  <si>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</si>
  <si>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</si>
  <si>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</si>
  <si>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</si>
  <si>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</si>
  <si>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</si>
  <si>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</si>
  <si>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</si>
  <si>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</si>
  <si>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</si>
  <si>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</si>
  <si>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</si>
  <si>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</si>
  <si>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</si>
  <si>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</si>
  <si>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</si>
  <si>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</si>
  <si>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</si>
  <si>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</si>
  <si>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</si>
  <si>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</si>
  <si>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</si>
  <si>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</si>
  <si>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</si>
  <si>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</si>
  <si>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</si>
  <si>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</si>
  <si>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</si>
  <si>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</si>
  <si>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</si>
  <si>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</si>
  <si>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</si>
  <si>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</si>
  <si>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</si>
  <si>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</si>
  <si>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</si>
  <si>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</si>
  <si>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</si>
  <si>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</si>
  <si>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</si>
  <si>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</si>
  <si>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</si>
  <si>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</si>
  <si>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</si>
  <si>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</si>
  <si>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</si>
  <si>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</si>
  <si>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</si>
  <si>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</si>
  <si>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</si>
  <si>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</si>
  <si>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</si>
  <si>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</si>
  <si>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</si>
  <si>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</si>
  <si>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</si>
  <si>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</si>
  <si>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</si>
  <si>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</si>
  <si>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</si>
  <si>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</si>
  <si>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</si>
  <si>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</si>
  <si>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</si>
  <si>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</si>
  <si>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</si>
  <si>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</si>
  <si>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</si>
  <si>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</si>
  <si>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</si>
  <si>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</si>
  <si>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</si>
  <si>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</si>
  <si>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</si>
  <si>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</si>
  <si>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</si>
  <si>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</si>
  <si>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</si>
  <si>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</si>
  <si>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</si>
  <si>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</si>
  <si>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</si>
  <si>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</si>
  <si>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</si>
  <si>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</si>
  <si>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</si>
  <si>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보유차량</t>
  </si>
  <si>
    <t>평균 : 면적</t>
  </si>
  <si>
    <t>값</t>
  </si>
  <si>
    <t>전체 평균 : 면적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</si>
  <si>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</si>
  <si>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</si>
  <si>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</si>
  <si>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</si>
  <si>
    <t>가전가구</t>
    <phoneticPr fontId="1" type="noConversion"/>
  </si>
  <si>
    <t>센터코드</t>
    <phoneticPr fontId="1" type="noConversion"/>
  </si>
  <si>
    <t>지역</t>
    <phoneticPr fontId="1" type="noConversion"/>
  </si>
  <si>
    <t>개설일</t>
    <phoneticPr fontId="1" type="noConversion"/>
  </si>
  <si>
    <t>면적</t>
    <phoneticPr fontId="1" type="noConversion"/>
  </si>
  <si>
    <t>휴무일정보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</si>
</sst>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5">
    <dxf>
      <font>
        <b/>
        <i/>
        <color rgb="FF0070C0"/>
      </font>
    </dxf>
    <dxf>
      <font>
        <b/>
        <i/>
        <color rgb="FF0070C0"/>
      </font>
    </dxf>
    <dxf>
      <font>
        <b/>
        <i/>
        <color rgb="FF0070C0"/>
      </font>
    </dxf>
    <dxf>
      <font>
        <b/>
        <i/>
        <color rgb="FF0070C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4C9B-4F96-9013-89CA457E62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6-4C9B-4F96-9013-89CA457E6263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4</xdr:row>
      <xdr:rowOff>9525</xdr:rowOff>
    </xdr:from>
    <xdr:to>
      <xdr:col>7</xdr:col>
      <xdr:colOff>28575</xdr:colOff>
      <xdr:row>6</xdr:row>
      <xdr:rowOff>19050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825A3F48-6084-9A4D-0ABA-2705228F91BA}"/>
            </a:ext>
          </a:extLst>
        </xdr:cNvPr>
        <xdr:cNvSpPr/>
      </xdr:nvSpPr>
      <xdr:spPr>
        <a:xfrm>
          <a:off x="5495925" y="847725"/>
          <a:ext cx="8953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  <xdr:twoCellAnchor>
    <xdr:from>
      <xdr:col>6</xdr:col>
      <xdr:colOff>0</xdr:colOff>
      <xdr:row>1</xdr:row>
      <xdr:rowOff>19050</xdr:rowOff>
    </xdr:from>
    <xdr:to>
      <xdr:col>7</xdr:col>
      <xdr:colOff>28575</xdr:colOff>
      <xdr:row>3</xdr:row>
      <xdr:rowOff>28575</xdr:rowOff>
    </xdr:to>
    <xdr:sp macro="[0]!서식적용" textlink="">
      <xdr:nvSpPr>
        <xdr:cNvPr id="4" name="사각형: 빗면 3">
          <a:extLst>
            <a:ext uri="{FF2B5EF4-FFF2-40B4-BE49-F238E27FC236}">
              <a16:creationId xmlns:a16="http://schemas.microsoft.com/office/drawing/2014/main" id="{7E8804FC-5524-DD8D-DC78-74BA89CC58CD}"/>
            </a:ext>
          </a:extLst>
        </xdr:cNvPr>
        <xdr:cNvSpPr/>
      </xdr:nvSpPr>
      <xdr:spPr>
        <a:xfrm>
          <a:off x="5505450" y="228600"/>
          <a:ext cx="885825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77.6798837963" backgroundQuery="1" createdVersion="8" refreshedVersion="8" minRefreshableVersion="3" recordCount="8" xr:uid="{7F16802B-D897-4689-B2D3-2307CCDDDC2C}">
  <cacheSource type="external" connectionId="3"/>
  <cacheFields count="4">
    <cacheField name="지역" numFmtId="0" sqlType="-9">
      <sharedItems count="3">
        <s v="부산"/>
        <s v="울산"/>
        <s v="마산"/>
      </sharedItems>
    </cacheField>
    <cacheField name="운영구분" numFmtId="0" sqlType="-9">
      <sharedItems count="2">
        <s v="위탁"/>
        <s v="직영"/>
      </sharedItems>
    </cacheField>
    <cacheField name="면적" numFmtId="0" sqlType="4">
      <sharedItems containsSemiMixedTypes="0" containsString="0" containsNumber="1" containsInteger="1" minValue="149" maxValue="474" count="8">
        <n v="173"/>
        <n v="200"/>
        <n v="157"/>
        <n v="149"/>
        <n v="331"/>
        <n v="296"/>
        <n v="474"/>
        <n v="187"/>
      </sharedItems>
    </cacheField>
    <cacheField name="보유차량" numFmtId="0" sqlType="4">
      <sharedItems containsSemiMixedTypes="0" containsString="0" containsNumber="1" containsInteger="1" minValue="0" maxValue="3" count="4">
        <n v="2"/>
        <n v="3"/>
        <n v="0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x v="0"/>
    <x v="0"/>
  </r>
  <r>
    <x v="1"/>
    <x v="0"/>
    <x v="1"/>
    <x v="1"/>
  </r>
  <r>
    <x v="2"/>
    <x v="1"/>
    <x v="2"/>
    <x v="2"/>
  </r>
  <r>
    <x v="0"/>
    <x v="0"/>
    <x v="3"/>
    <x v="2"/>
  </r>
  <r>
    <x v="1"/>
    <x v="0"/>
    <x v="4"/>
    <x v="3"/>
  </r>
  <r>
    <x v="2"/>
    <x v="1"/>
    <x v="5"/>
    <x v="0"/>
  </r>
  <r>
    <x v="0"/>
    <x v="1"/>
    <x v="6"/>
    <x v="2"/>
  </r>
  <r>
    <x v="1"/>
    <x v="1"/>
    <x v="7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677BE9-D557-471A-9269-09BDB755D8C8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ubtotalTop="0" showAll="0" insertBlankRow="1" defaultSubtotal="0">
      <items count="3">
        <item x="2"/>
        <item x="0"/>
        <item x="1"/>
      </items>
    </pivotField>
    <pivotField axis="axisPage" compact="0" subtotalTop="0" showAll="0" insertBlankRow="1" defaultSubtotal="0">
      <items count="2">
        <item x="0"/>
        <item x="1"/>
      </items>
    </pivotField>
    <pivotField dataField="1" compact="0" subtotalTop="0" showAll="0" insertBlankRow="1" defaultSubtotal="0">
      <items count="8">
        <item x="3"/>
        <item x="2"/>
        <item x="0"/>
        <item x="7"/>
        <item x="1"/>
        <item x="5"/>
        <item x="4"/>
        <item x="6"/>
      </items>
    </pivotField>
    <pivotField dataField="1" compact="0" subtotalTop="0" showAll="0" insertBlankRow="1" defaultSubtotal="0">
      <items count="4">
        <item x="2"/>
        <item x="3"/>
        <item x="0"/>
        <item x="1"/>
      </items>
    </pivotField>
  </pivotFields>
  <rowFields count="2">
    <field x="0"/>
    <field x="-2"/>
  </rowFields>
  <rowItems count="14">
    <i>
      <x/>
    </i>
    <i r="1">
      <x/>
    </i>
    <i r="1" i="1">
      <x v="1"/>
    </i>
    <i t="blank">
      <x/>
    </i>
    <i>
      <x v="1"/>
    </i>
    <i r="1">
      <x/>
    </i>
    <i r="1" i="1">
      <x v="1"/>
    </i>
    <i t="blank">
      <x v="1"/>
    </i>
    <i>
      <x v="2"/>
    </i>
    <i r="1">
      <x/>
    </i>
    <i r="1" i="1">
      <x v="1"/>
    </i>
    <i t="blank">
      <x v="2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0" numFmtId="177"/>
    <dataField name="평균 : 보유차량" fld="3" subtotal="average" baseField="0" baseItem="1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workbookViewId="0"/>
  </sheetViews>
  <sheetFormatPr defaultRowHeight="16.5" x14ac:dyDescent="0.3"/>
  <cols>
    <col min="1" max="1" width="8" customWidth="1"/>
    <col min="2" max="2" width="5.25" bestFit="1" customWidth="1"/>
    <col min="3" max="3" width="11.125" bestFit="1" customWidth="1"/>
    <col min="4" max="4" width="13.25" bestFit="1" customWidth="1"/>
    <col min="5" max="5" width="21.5" bestFit="1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216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15" t="s">
        <v>206</v>
      </c>
    </row>
    <row r="31" spans="1:8" x14ac:dyDescent="0.3">
      <c r="A31" t="b">
        <f>AND( YEAR(D4)&gt;=2018, (RIGHT(H4,3)="일요일") + (RIGHT(H4,3) ="공휴일") )</f>
        <v>1</v>
      </c>
    </row>
    <row r="33" spans="1:5" x14ac:dyDescent="0.3">
      <c r="A33" t="s">
        <v>217</v>
      </c>
      <c r="B33" t="s">
        <v>218</v>
      </c>
      <c r="C33" t="s">
        <v>219</v>
      </c>
      <c r="D33" t="s">
        <v>220</v>
      </c>
      <c r="E33" t="s">
        <v>221</v>
      </c>
    </row>
    <row r="34" spans="1:5" x14ac:dyDescent="0.3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3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3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3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3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H36">
    <cfRule type="expression" dxfId="4" priority="9">
      <formula>AND($C$4:$C$28="직영",ISEVEN(DAY($D$4:$D$28)))</formula>
    </cfRule>
    <cfRule type="expression" dxfId="3" priority="8">
      <formula>AND($C$4:$C$28="직영",ISEVEN(DAY($D$4:$D$28)) )</formula>
    </cfRule>
    <cfRule type="expression" dxfId="2" priority="7">
      <formula>AND($C$4:$C$28="직영",ISEVEN(DAY($D$4:$D$28)))</formula>
    </cfRule>
  </conditionalFormatting>
  <conditionalFormatting sqref="A4:H28">
    <cfRule type="expression" dxfId="1" priority="5">
      <formula>AND($C4:$C28="운영", ISEVEN(DAY($D4)))</formula>
    </cfRule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O7" sqref="O7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 cm="1">
        <f t="array" ref="L4">ROUNDDOWN(AVERAGE( IF( (YEAR($I$2)-YEAR($D$4:$D$28) &gt;=20)*( $C$4:$C$28=K4),$E$4:$E$28)), 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일요일(1대)</v>
      </c>
      <c r="K5" s="1" t="s">
        <v>16</v>
      </c>
      <c r="L5" s="2" cm="1">
        <f t="array" ref="L5">ROUNDDOWN(AVERAGE( IF( (YEAR($I$2)-YEAR($D$4:$D$28) &gt;=20)*( $C$4:$C$28=K5),$E$4:$E$28)), 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 cm="1">
        <f t="array" ref="L9">_xlfn.CONCAT( "직영 ",  SUM( ($B$4:$B$28=K9) *($C$4:$C$28="직영") ), "곳 - 위탁 ", SUM( ($B$4:$B$28=K9) *($C$4:$C$28="위탁") ), "곳")</f>
        <v>직영 3곳 - 위탁 1곳</v>
      </c>
      <c r="M9" s="1" t="str">
        <f>TEXT(COUNTIFS($B$4:$B$28, $K9,$F$4:$F$28, "*"&amp; M$8 &amp; "*") / COUNTIF($B$4:$B$28, $K9), "0%")</f>
        <v>75%</v>
      </c>
      <c r="N9" s="1" t="str">
        <f t="shared" ref="N9:O16" si="0">TEXT(COUNTIFS($B$4:$B$28, $K9,$F$4:$F$28, "*"&amp; N$8 &amp; "*") / COUNTIF($B$4:$B$28, $K9), "0%")</f>
        <v>75%</v>
      </c>
      <c r="O9" s="1" t="str">
        <f t="shared" si="0"/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공휴일(2대)</v>
      </c>
      <c r="K10" s="1" t="s">
        <v>15</v>
      </c>
      <c r="L10" s="2" t="str" cm="1">
        <f t="array" ref="L10">_xlfn.CONCAT( "직영 ",  SUM( ($B$4:$B$28=K10) *($C$4:$C$28="직영") ), "곳 - 위탁 ", SUM( ($B$4:$B$28=K10) *($C$4:$C$28="위탁") ), "곳")</f>
        <v>직영 1곳 - 위탁 2곳</v>
      </c>
      <c r="M10" s="1" t="str">
        <f t="shared" ref="M10:M16" si="1">TEXT(COUNTIFS($B$4:$B$28, $K10,$F$4:$F$28, "*"&amp; M$8 &amp; "*") / COUNTIF($B$4:$B$28, $K10), "0%")</f>
        <v>67%</v>
      </c>
      <c r="N10" s="1" t="str">
        <f t="shared" si="0"/>
        <v>33%</v>
      </c>
      <c r="O10" s="1" t="str">
        <f t="shared" si="0"/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 cm="1">
        <f t="array" ref="L11">_xlfn.CONCAT( "직영 ",  SUM( ($B$4:$B$28=K11) *($C$4:$C$28="직영") ), "곳 - 위탁 ", SUM( ($B$4:$B$28=K11) *($C$4:$C$28="위탁") ), "곳")</f>
        <v>직영 1곳 - 위탁 2곳</v>
      </c>
      <c r="M11" s="1" t="str">
        <f t="shared" si="1"/>
        <v>67%</v>
      </c>
      <c r="N11" s="1" t="str">
        <f t="shared" si="0"/>
        <v>67%</v>
      </c>
      <c r="O11" s="1" t="str">
        <f t="shared" si="0"/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 cm="1">
        <f t="array" ref="L12">_xlfn.CONCAT( "직영 ",  SUM( ($B$4:$B$28=K12) *($C$4:$C$28="직영") ), "곳 - 위탁 ", SUM( ($B$4:$B$28=K12) *($C$4:$C$28="위탁") ), "곳")</f>
        <v>직영 2곳 - 위탁 2곳</v>
      </c>
      <c r="M12" s="1" t="str">
        <f t="shared" si="1"/>
        <v>50%</v>
      </c>
      <c r="N12" s="1" t="str">
        <f t="shared" si="0"/>
        <v>25%</v>
      </c>
      <c r="O12" s="1" t="str">
        <f t="shared" si="0"/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일요일(1대)</v>
      </c>
      <c r="K13" s="1" t="s">
        <v>42</v>
      </c>
      <c r="L13" s="2" t="str" cm="1">
        <f t="array" ref="L13">_xlfn.CONCAT( "직영 ",  SUM( ($B$4:$B$28=K13) *($C$4:$C$28="직영") ), "곳 - 위탁 ", SUM( ($B$4:$B$28=K13) *($C$4:$C$28="위탁") ), "곳")</f>
        <v>직영 2곳 - 위탁 2곳</v>
      </c>
      <c r="M13" s="1" t="str">
        <f t="shared" si="1"/>
        <v>75%</v>
      </c>
      <c r="N13" s="1" t="str">
        <f t="shared" si="0"/>
        <v>50%</v>
      </c>
      <c r="O13" s="1" t="str">
        <f t="shared" si="0"/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공휴일(보유차량없음)</v>
      </c>
      <c r="K14" s="1" t="s">
        <v>28</v>
      </c>
      <c r="L14" s="2" t="str" cm="1">
        <f t="array" ref="L14">_xlfn.CONCAT( "직영 ",  SUM( ($B$4:$B$28=K14) *($C$4:$C$28="직영") ), "곳 - 위탁 ", SUM( ($B$4:$B$28=K14) *($C$4:$C$28="위탁") ), "곳")</f>
        <v>직영 2곳 - 위탁 1곳</v>
      </c>
      <c r="M14" s="1" t="str">
        <f t="shared" si="1"/>
        <v>67%</v>
      </c>
      <c r="N14" s="1" t="str">
        <f t="shared" si="0"/>
        <v>33%</v>
      </c>
      <c r="O14" s="1" t="str">
        <f t="shared" si="0"/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 cm="1">
        <f t="array" ref="L15">_xlfn.CONCAT( "직영 ",  SUM( ($B$4:$B$28=K15) *($C$4:$C$28="직영") ), "곳 - 위탁 ", SUM( ($B$4:$B$28=K15) *($C$4:$C$28="위탁") ), "곳")</f>
        <v>직영 0곳 - 위탁 2곳</v>
      </c>
      <c r="M15" s="1" t="str">
        <f t="shared" si="1"/>
        <v>0%</v>
      </c>
      <c r="N15" s="1" t="str">
        <f t="shared" si="0"/>
        <v>100%</v>
      </c>
      <c r="O15" s="1" t="str">
        <f t="shared" si="0"/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 cm="1">
        <f t="array" ref="L16">_xlfn.CONCAT( "직영 ",  SUM( ($B$4:$B$28=K16) *($C$4:$C$28="직영") ), "곳 - 위탁 ", SUM( ($B$4:$B$28=K16) *($C$4:$C$28="위탁") ), "곳")</f>
        <v>직영 2곳 - 위탁 0곳</v>
      </c>
      <c r="M16" s="1" t="str">
        <f t="shared" si="1"/>
        <v>50%</v>
      </c>
      <c r="N16" s="1" t="str">
        <f t="shared" si="0"/>
        <v>50%</v>
      </c>
      <c r="O16" s="1" t="str">
        <f t="shared" si="0"/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일요일(1대)</v>
      </c>
      <c r="K19" s="1" t="s">
        <v>6</v>
      </c>
      <c r="L19" s="6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일요일(보유차량없음)</v>
      </c>
      <c r="K20" s="1" t="s">
        <v>19</v>
      </c>
      <c r="L20" s="1" t="str" cm="1">
        <f t="array" ref="L20">INDEX($A$4:$A$28, MATCH(MAX( ($C$4:$C$28 =K20)*$E$4:$E$28), ($C$4:$C$28 =K20)*$E$4:$E$28, 0 ) 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공휴일(3대)</v>
      </c>
      <c r="K21" s="1" t="s">
        <v>16</v>
      </c>
      <c r="L21" s="1" t="str" cm="1">
        <f t="array" ref="L21">INDEX($A$4:$A$28, MATCH(MAX( ($C$4:$C$28 =K21)*$E$4:$E$28), ($C$4:$C$28 =K21)*$E$4:$E$28, 0 ) 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토요일(3대)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일요일(2대)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E25" sqref="E25"/>
    </sheetView>
  </sheetViews>
  <sheetFormatPr defaultRowHeight="16.5" x14ac:dyDescent="0.3"/>
  <cols>
    <col min="1" max="1" width="9" bestFit="1" customWidth="1"/>
    <col min="2" max="2" width="14.875" bestFit="1" customWidth="1"/>
    <col min="3" max="3" width="7.375" bestFit="1" customWidth="1"/>
    <col min="4" max="6" width="11.25" bestFit="1" customWidth="1"/>
    <col min="7" max="7" width="7.375" bestFit="1" customWidth="1"/>
    <col min="8" max="10" width="7.5" bestFit="1" customWidth="1"/>
    <col min="11" max="11" width="7.375" bestFit="1" customWidth="1"/>
  </cols>
  <sheetData>
    <row r="1" spans="1:3" x14ac:dyDescent="0.3">
      <c r="A1" s="16" t="s">
        <v>86</v>
      </c>
      <c r="B1" t="s">
        <v>207</v>
      </c>
    </row>
    <row r="3" spans="1:3" x14ac:dyDescent="0.3">
      <c r="A3" s="16" t="s">
        <v>85</v>
      </c>
      <c r="B3" s="16" t="s">
        <v>210</v>
      </c>
    </row>
    <row r="4" spans="1:3" x14ac:dyDescent="0.3">
      <c r="A4" t="s">
        <v>108</v>
      </c>
      <c r="C4" s="17"/>
    </row>
    <row r="5" spans="1:3" x14ac:dyDescent="0.3">
      <c r="B5" t="s">
        <v>209</v>
      </c>
      <c r="C5" s="17">
        <v>226.5</v>
      </c>
    </row>
    <row r="6" spans="1:3" x14ac:dyDescent="0.3">
      <c r="B6" t="s">
        <v>208</v>
      </c>
      <c r="C6" s="17">
        <v>1</v>
      </c>
    </row>
    <row r="7" spans="1:3" x14ac:dyDescent="0.3">
      <c r="C7" s="17"/>
    </row>
    <row r="8" spans="1:3" x14ac:dyDescent="0.3">
      <c r="A8" t="s">
        <v>92</v>
      </c>
      <c r="C8" s="17"/>
    </row>
    <row r="9" spans="1:3" x14ac:dyDescent="0.3">
      <c r="B9" t="s">
        <v>209</v>
      </c>
      <c r="C9" s="17">
        <v>265.33333333333331</v>
      </c>
    </row>
    <row r="10" spans="1:3" x14ac:dyDescent="0.3">
      <c r="B10" t="s">
        <v>208</v>
      </c>
      <c r="C10" s="17">
        <v>0.66666666666666663</v>
      </c>
    </row>
    <row r="11" spans="1:3" x14ac:dyDescent="0.3">
      <c r="C11" s="17"/>
    </row>
    <row r="12" spans="1:3" x14ac:dyDescent="0.3">
      <c r="A12" t="s">
        <v>96</v>
      </c>
      <c r="C12" s="17"/>
    </row>
    <row r="13" spans="1:3" x14ac:dyDescent="0.3">
      <c r="B13" t="s">
        <v>209</v>
      </c>
      <c r="C13" s="17">
        <v>239.33333333333334</v>
      </c>
    </row>
    <row r="14" spans="1:3" x14ac:dyDescent="0.3">
      <c r="B14" t="s">
        <v>208</v>
      </c>
      <c r="C14" s="17">
        <v>1.6666666666666667</v>
      </c>
    </row>
    <row r="15" spans="1:3" x14ac:dyDescent="0.3">
      <c r="C15" s="17"/>
    </row>
    <row r="16" spans="1:3" x14ac:dyDescent="0.3">
      <c r="A16" t="s">
        <v>211</v>
      </c>
      <c r="C16" s="17">
        <v>245.875</v>
      </c>
    </row>
    <row r="17" spans="1:3" x14ac:dyDescent="0.3">
      <c r="A17" t="s">
        <v>212</v>
      </c>
      <c r="C17" s="17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Q9" sqref="Q9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3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3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3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3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3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3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3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3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3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3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3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3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3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3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3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3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3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3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3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3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M13" sqref="M13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3">
      <c r="A3" s="1" t="s">
        <v>129</v>
      </c>
      <c r="B3" s="1" t="s">
        <v>48</v>
      </c>
      <c r="C3" s="1" t="s">
        <v>101</v>
      </c>
      <c r="D3" s="2" t="s">
        <v>130</v>
      </c>
      <c r="E3" s="18">
        <v>0.33999999999999997</v>
      </c>
    </row>
    <row r="4" spans="1:5" x14ac:dyDescent="0.3">
      <c r="A4" s="1" t="s">
        <v>91</v>
      </c>
      <c r="B4" s="1" t="s">
        <v>92</v>
      </c>
      <c r="C4" s="1" t="s">
        <v>93</v>
      </c>
      <c r="D4" s="2" t="s">
        <v>94</v>
      </c>
      <c r="E4" s="18">
        <v>0.13999999999999996</v>
      </c>
    </row>
    <row r="5" spans="1:5" x14ac:dyDescent="0.3">
      <c r="A5" s="1" t="s">
        <v>137</v>
      </c>
      <c r="B5" s="1" t="s">
        <v>96</v>
      </c>
      <c r="C5" s="1" t="s">
        <v>93</v>
      </c>
      <c r="D5" s="2" t="s">
        <v>115</v>
      </c>
      <c r="E5" s="18">
        <v>-0.27</v>
      </c>
    </row>
    <row r="6" spans="1:5" x14ac:dyDescent="0.3">
      <c r="A6" s="1" t="s">
        <v>99</v>
      </c>
      <c r="B6" s="1" t="s">
        <v>100</v>
      </c>
      <c r="C6" s="1" t="s">
        <v>101</v>
      </c>
      <c r="D6" s="2" t="s">
        <v>102</v>
      </c>
      <c r="E6" s="18">
        <v>0.30000000000000004</v>
      </c>
    </row>
    <row r="7" spans="1:5" x14ac:dyDescent="0.3">
      <c r="A7" s="1" t="s">
        <v>141</v>
      </c>
      <c r="B7" s="1" t="s">
        <v>113</v>
      </c>
      <c r="C7" s="1" t="s">
        <v>101</v>
      </c>
      <c r="D7" s="2" t="s">
        <v>106</v>
      </c>
      <c r="E7" s="18">
        <v>0</v>
      </c>
    </row>
    <row r="8" spans="1:5" x14ac:dyDescent="0.3">
      <c r="A8" s="1" t="s">
        <v>104</v>
      </c>
      <c r="B8" s="1" t="s">
        <v>105</v>
      </c>
      <c r="C8" s="1" t="s">
        <v>101</v>
      </c>
      <c r="D8" s="2" t="s">
        <v>106</v>
      </c>
      <c r="E8" s="18">
        <v>0.38</v>
      </c>
    </row>
    <row r="9" spans="1:5" x14ac:dyDescent="0.3">
      <c r="A9" s="1" t="s">
        <v>121</v>
      </c>
      <c r="B9" s="1" t="s">
        <v>122</v>
      </c>
      <c r="C9" s="1" t="s">
        <v>93</v>
      </c>
      <c r="D9" s="2" t="s">
        <v>123</v>
      </c>
      <c r="E9" s="18">
        <v>-8.0000000000000016E-2</v>
      </c>
    </row>
    <row r="10" spans="1:5" x14ac:dyDescent="0.3">
      <c r="A10" s="1" t="s">
        <v>107</v>
      </c>
      <c r="B10" s="1" t="s">
        <v>108</v>
      </c>
      <c r="C10" s="1" t="s">
        <v>101</v>
      </c>
      <c r="D10" s="2" t="s">
        <v>109</v>
      </c>
      <c r="E10" s="18" t="s">
        <v>204</v>
      </c>
    </row>
    <row r="11" spans="1:5" x14ac:dyDescent="0.3">
      <c r="A11" s="1" t="s">
        <v>119</v>
      </c>
      <c r="B11" s="1" t="s">
        <v>48</v>
      </c>
      <c r="C11" s="1" t="s">
        <v>93</v>
      </c>
      <c r="D11" s="2" t="s">
        <v>120</v>
      </c>
      <c r="E11" s="18">
        <v>0.31000000000000005</v>
      </c>
    </row>
    <row r="12" spans="1:5" x14ac:dyDescent="0.3">
      <c r="A12" s="1" t="s">
        <v>63</v>
      </c>
      <c r="B12" s="1" t="s">
        <v>92</v>
      </c>
      <c r="C12" s="1" t="s">
        <v>93</v>
      </c>
      <c r="D12" s="2" t="s">
        <v>138</v>
      </c>
      <c r="E12" s="18">
        <v>0</v>
      </c>
    </row>
    <row r="13" spans="1:5" x14ac:dyDescent="0.3">
      <c r="A13" s="1" t="s">
        <v>20</v>
      </c>
      <c r="B13" s="1" t="s">
        <v>96</v>
      </c>
      <c r="C13" s="1" t="s">
        <v>93</v>
      </c>
      <c r="D13" s="2" t="s">
        <v>97</v>
      </c>
      <c r="E13" s="18">
        <v>0.58000000000000007</v>
      </c>
    </row>
    <row r="14" spans="1:5" x14ac:dyDescent="0.3">
      <c r="A14" s="1" t="s">
        <v>126</v>
      </c>
      <c r="B14" s="1" t="s">
        <v>100</v>
      </c>
      <c r="C14" s="1" t="s">
        <v>93</v>
      </c>
      <c r="D14" s="2" t="s">
        <v>127</v>
      </c>
      <c r="E14" s="18">
        <v>8.9999999999999969E-2</v>
      </c>
    </row>
    <row r="15" spans="1:5" x14ac:dyDescent="0.3">
      <c r="A15" s="1" t="s">
        <v>112</v>
      </c>
      <c r="B15" s="1" t="s">
        <v>113</v>
      </c>
      <c r="C15" s="1" t="s">
        <v>93</v>
      </c>
      <c r="D15" s="2" t="s">
        <v>114</v>
      </c>
      <c r="E15" s="18">
        <v>0.5</v>
      </c>
    </row>
    <row r="16" spans="1:5" x14ac:dyDescent="0.3">
      <c r="A16" s="1" t="s">
        <v>117</v>
      </c>
      <c r="B16" s="1" t="s">
        <v>100</v>
      </c>
      <c r="C16" s="1" t="s">
        <v>101</v>
      </c>
      <c r="D16" s="2" t="s">
        <v>118</v>
      </c>
      <c r="E16" s="18">
        <v>0.62999999999999989</v>
      </c>
    </row>
    <row r="17" spans="1:5" x14ac:dyDescent="0.3">
      <c r="A17" s="1" t="s">
        <v>124</v>
      </c>
      <c r="B17" s="1" t="s">
        <v>48</v>
      </c>
      <c r="C17" s="1" t="s">
        <v>101</v>
      </c>
      <c r="D17" s="2" t="s">
        <v>125</v>
      </c>
      <c r="E17" s="18">
        <v>-6.9999999999999951E-2</v>
      </c>
    </row>
    <row r="18" spans="1:5" x14ac:dyDescent="0.3">
      <c r="A18" s="1" t="s">
        <v>139</v>
      </c>
      <c r="B18" s="1" t="s">
        <v>105</v>
      </c>
      <c r="C18" s="1" t="s">
        <v>93</v>
      </c>
      <c r="D18" s="2" t="s">
        <v>140</v>
      </c>
      <c r="E18" s="18" t="s">
        <v>205</v>
      </c>
    </row>
    <row r="19" spans="1:5" x14ac:dyDescent="0.3">
      <c r="A19" s="1" t="s">
        <v>134</v>
      </c>
      <c r="B19" s="1" t="s">
        <v>105</v>
      </c>
      <c r="C19" s="1" t="s">
        <v>101</v>
      </c>
      <c r="D19" s="2" t="s">
        <v>135</v>
      </c>
      <c r="E19" s="18">
        <v>-0.11999999999999994</v>
      </c>
    </row>
    <row r="20" spans="1:5" x14ac:dyDescent="0.3">
      <c r="A20" s="1" t="s">
        <v>145</v>
      </c>
      <c r="B20" s="1" t="s">
        <v>113</v>
      </c>
      <c r="C20" s="1" t="s">
        <v>93</v>
      </c>
      <c r="D20" s="2" t="s">
        <v>146</v>
      </c>
      <c r="E20" s="18">
        <v>0.34000000000000008</v>
      </c>
    </row>
    <row r="21" spans="1:5" x14ac:dyDescent="0.3">
      <c r="A21" s="1" t="s">
        <v>128</v>
      </c>
      <c r="B21" s="1" t="s">
        <v>113</v>
      </c>
      <c r="C21" s="1" t="s">
        <v>101</v>
      </c>
      <c r="D21" s="2" t="s">
        <v>106</v>
      </c>
      <c r="E21" s="18">
        <v>-0.17999999999999994</v>
      </c>
    </row>
    <row r="22" spans="1:5" x14ac:dyDescent="0.3">
      <c r="A22" s="1" t="s">
        <v>132</v>
      </c>
      <c r="B22" s="1" t="s">
        <v>122</v>
      </c>
      <c r="C22" s="1" t="s">
        <v>93</v>
      </c>
      <c r="D22" s="2" t="s">
        <v>133</v>
      </c>
      <c r="E22" s="18">
        <v>0.19</v>
      </c>
    </row>
    <row r="23" spans="1:5" x14ac:dyDescent="0.3">
      <c r="A23" s="1" t="s">
        <v>143</v>
      </c>
      <c r="B23" s="1" t="s">
        <v>108</v>
      </c>
      <c r="C23" s="1" t="s">
        <v>101</v>
      </c>
      <c r="D23" s="2" t="s">
        <v>144</v>
      </c>
      <c r="E23" s="18">
        <v>-0.05</v>
      </c>
    </row>
    <row r="24" spans="1:5" x14ac:dyDescent="0.3">
      <c r="A24" s="1" t="s">
        <v>51</v>
      </c>
      <c r="B24" s="1" t="s">
        <v>48</v>
      </c>
      <c r="C24" s="1" t="s">
        <v>101</v>
      </c>
      <c r="D24" s="2" t="s">
        <v>94</v>
      </c>
      <c r="E24" s="18">
        <v>0.03</v>
      </c>
    </row>
    <row r="25" spans="1:5" x14ac:dyDescent="0.3">
      <c r="A25" s="1" t="s">
        <v>58</v>
      </c>
      <c r="B25" s="1" t="s">
        <v>92</v>
      </c>
      <c r="C25" s="1" t="s">
        <v>101</v>
      </c>
      <c r="D25" s="2" t="s">
        <v>131</v>
      </c>
      <c r="E25" s="18">
        <v>9.9999999999999978E-2</v>
      </c>
    </row>
    <row r="26" spans="1:5" x14ac:dyDescent="0.3">
      <c r="A26" s="1" t="s">
        <v>43</v>
      </c>
      <c r="B26" s="1" t="s">
        <v>96</v>
      </c>
      <c r="C26" s="1" t="s">
        <v>101</v>
      </c>
      <c r="D26" s="2" t="s">
        <v>115</v>
      </c>
      <c r="E26" s="18">
        <v>0.31999999999999995</v>
      </c>
    </row>
    <row r="27" spans="1:5" x14ac:dyDescent="0.3">
      <c r="A27" s="1" t="s">
        <v>38</v>
      </c>
      <c r="B27" s="1" t="s">
        <v>100</v>
      </c>
      <c r="C27" s="1" t="s">
        <v>93</v>
      </c>
      <c r="D27" s="2" t="s">
        <v>111</v>
      </c>
      <c r="E27" s="18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tabSelected="1" workbookViewId="0">
      <selection activeCell="P23" sqref="P23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9" t="s">
        <v>148</v>
      </c>
      <c r="B2" s="9" t="s">
        <v>151</v>
      </c>
      <c r="C2" s="9" t="s">
        <v>152</v>
      </c>
    </row>
    <row r="3" spans="1:3" x14ac:dyDescent="0.3">
      <c r="A3" s="1" t="s">
        <v>185</v>
      </c>
      <c r="B3" s="11">
        <v>83833.333333333299</v>
      </c>
      <c r="C3" s="12">
        <v>137266.66666666666</v>
      </c>
    </row>
    <row r="4" spans="1:3" x14ac:dyDescent="0.3">
      <c r="A4" s="1" t="s">
        <v>186</v>
      </c>
      <c r="B4" s="11">
        <v>54650</v>
      </c>
      <c r="C4" s="12">
        <v>136050</v>
      </c>
    </row>
    <row r="5" spans="1:3" x14ac:dyDescent="0.3">
      <c r="A5" s="1" t="s">
        <v>187</v>
      </c>
      <c r="B5" s="11">
        <v>23740</v>
      </c>
      <c r="C5" s="12">
        <v>115460</v>
      </c>
    </row>
    <row r="6" spans="1:3" x14ac:dyDescent="0.3">
      <c r="A6" s="1" t="s">
        <v>188</v>
      </c>
      <c r="B6" s="11">
        <v>73883.333333333328</v>
      </c>
      <c r="C6" s="12">
        <v>136133.33333333334</v>
      </c>
    </row>
    <row r="7" spans="1:3" x14ac:dyDescent="0.3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K5" sqref="K5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3">
      <c r="A2" t="s">
        <v>0</v>
      </c>
      <c r="B2" s="19" t="s">
        <v>196</v>
      </c>
    </row>
    <row r="3" spans="1:8" x14ac:dyDescent="0.3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3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3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3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3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3">
      <c r="A8" s="2"/>
      <c r="B8" s="2"/>
      <c r="C8" s="2"/>
      <c r="D8" s="2"/>
      <c r="E8" s="12"/>
    </row>
    <row r="9" spans="1:8" x14ac:dyDescent="0.3">
      <c r="A9" s="2"/>
      <c r="B9" s="2"/>
      <c r="C9" s="2"/>
      <c r="D9" s="2"/>
      <c r="E9" s="12"/>
      <c r="H9" s="14"/>
    </row>
    <row r="10" spans="1:8" x14ac:dyDescent="0.3">
      <c r="A10" s="2"/>
      <c r="B10" s="2"/>
      <c r="C10" s="2"/>
      <c r="D10" s="2"/>
      <c r="E10" s="12"/>
    </row>
    <row r="11" spans="1:8" x14ac:dyDescent="0.3">
      <c r="A11" s="2"/>
      <c r="B11" s="2"/>
      <c r="C11" s="2"/>
      <c r="D11" s="2"/>
      <c r="E11" s="12"/>
    </row>
    <row r="12" spans="1:8" x14ac:dyDescent="0.3">
      <c r="A12" s="2"/>
      <c r="B12" s="2"/>
      <c r="C12" s="2"/>
      <c r="D12" s="2"/>
      <c r="E12" s="12"/>
    </row>
    <row r="13" spans="1:8" x14ac:dyDescent="0.3">
      <c r="A13" s="2"/>
      <c r="B13" s="2"/>
      <c r="C13" s="2"/>
      <c r="D13" s="2"/>
      <c r="E13" s="12"/>
    </row>
    <row r="14" spans="1:8" x14ac:dyDescent="0.3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5673DFBA50ADE74B9287BE399B77863D" ma:contentTypeVersion="6" ma:contentTypeDescription="새 문서를 만듭니다." ma:contentTypeScope="" ma:versionID="dd6a29bfb52b7984e8b84c20388bea84">
  <xsd:schema xmlns:xsd="http://www.w3.org/2001/XMLSchema" xmlns:xs="http://www.w3.org/2001/XMLSchema" xmlns:p="http://schemas.microsoft.com/office/2006/metadata/properties" xmlns:ns3="d21f6fa3-3b76-4e4a-9e3f-4fda5655755c" targetNamespace="http://schemas.microsoft.com/office/2006/metadata/properties" ma:root="true" ma:fieldsID="d7dac1a35cd9060d74e76f803350f354" ns3:_="">
    <xsd:import namespace="d21f6fa3-3b76-4e4a-9e3f-4fda5655755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f6fa3-3b76-4e4a-9e3f-4fda5655755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21f6fa3-3b76-4e4a-9e3f-4fda5655755c" xsi:nil="true"/>
  </documentManagement>
</p:properties>
</file>

<file path=customXml/itemProps1.xml><?xml version="1.0" encoding="utf-8"?>
<ds:datastoreItem xmlns:ds="http://schemas.openxmlformats.org/officeDocument/2006/customXml" ds:itemID="{376CAEFA-B713-4FF3-BF2B-B1FEE6A593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7EB87C-16E9-4A92-AC50-A013ADF233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f6fa3-3b76-4e4a-9e3f-4fda565575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567B0D-5781-4468-9E45-C13965EE80B3}">
  <ds:schemaRefs>
    <ds:schemaRef ds:uri="d21f6fa3-3b76-4e4a-9e3f-4fda5655755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기도훈</cp:lastModifiedBy>
  <cp:lastPrinted>2025-01-20T13:08:39Z</cp:lastPrinted>
  <dcterms:created xsi:type="dcterms:W3CDTF">2023-05-30T06:41:20Z</dcterms:created>
  <dcterms:modified xsi:type="dcterms:W3CDTF">2025-01-20T14:57:31Z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0x0101005673DFBA50ADE74B9287BE399B77863D</vt:lpwstr>
  </property>
</Properties>
</file>