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관리자\103호\수업자료\학습자용\영진-컴2실\컴활1급\2025 총정리_컴활1급실기_정답수정\길벗컴활1급총정리 - 복사본\기출\01회\"/>
    </mc:Choice>
  </mc:AlternateContent>
  <xr:revisionPtr revIDLastSave="0" documentId="13_ncr:1_{93427480-0C4D-4FDC-A2F5-29758B37CC24}" xr6:coauthVersionLast="47" xr6:coauthVersionMax="47" xr10:uidLastSave="{00000000-0000-0000-0000-000000000000}"/>
  <bookViews>
    <workbookView xWindow="-120" yWindow="-120" windowWidth="29040" windowHeight="1584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1" hidden="1">계산작업!$A$3:$I$28</definedName>
    <definedName name="_xlnm._FilterDatabase" localSheetId="0" hidden="1">기본작업!$A$3:$H$28</definedName>
    <definedName name="_xlnm._FilterDatabase" localSheetId="3" hidden="1">'분석작업-2'!$A$2:$F$22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3" l="1" a="1"/>
  <c r="L5" i="3" s="1"/>
  <c r="L4" i="3" a="1"/>
  <c r="L4" i="3" s="1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21" i="3" a="1"/>
  <c r="L21" i="3" s="1"/>
  <c r="L20" i="3" a="1"/>
  <c r="L20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A31" i="1"/>
  <c r="I5" i="3" a="1"/>
  <c r="I11" i="3" a="1"/>
  <c r="I17" i="3" a="1"/>
  <c r="I23" i="3" a="1"/>
  <c r="I12" i="3" a="1"/>
  <c r="I18" i="3" a="1"/>
  <c r="I28" i="3" a="1"/>
  <c r="I6" i="3" a="1"/>
  <c r="I24" i="3" a="1"/>
  <c r="I13" i="3" a="1"/>
  <c r="I7" i="3" a="1"/>
  <c r="I19" i="3" a="1"/>
  <c r="I25" i="3" a="1"/>
  <c r="I14" i="3" a="1"/>
  <c r="I26" i="3" a="1"/>
  <c r="I8" i="3" a="1"/>
  <c r="I20" i="3" a="1"/>
  <c r="I9" i="3" a="1"/>
  <c r="I21" i="3" a="1"/>
  <c r="I22" i="3" a="1"/>
  <c r="I15" i="3" a="1"/>
  <c r="I27" i="3" a="1"/>
  <c r="I10" i="3" a="1"/>
  <c r="I16" i="3" a="1"/>
  <c r="I4" i="3" a="1"/>
  <c r="I16" i="3" l="1"/>
  <c r="I10" i="3"/>
  <c r="I27" i="3"/>
  <c r="I15" i="3"/>
  <c r="I22" i="3"/>
  <c r="I21" i="3"/>
  <c r="I9" i="3"/>
  <c r="I20" i="3"/>
  <c r="I8" i="3"/>
  <c r="I26" i="3"/>
  <c r="I14" i="3"/>
  <c r="I25" i="3"/>
  <c r="I19" i="3"/>
  <c r="I7" i="3"/>
  <c r="I13" i="3"/>
  <c r="I24" i="3"/>
  <c r="I6" i="3"/>
  <c r="I28" i="3"/>
  <c r="I18" i="3"/>
  <c r="I12" i="3"/>
  <c r="I23" i="3"/>
  <c r="I17" i="3"/>
  <c r="I11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8B51176-8AD1-428C-BF36-2195F7E08E10}" name="MS Access Database_Query1" type="1" refreshedVersion="7" background="1">
    <dbPr connection="DSN=MS Access Database;DBQ=Z:\2025 총정리_컴활1급실기_정답수정\길벗컴활1급총정리 - 복사본\기출\01회\재활용센터.accdb;DefaultDir=Z:\2025 총정리_컴활1급실기_정답수정\길벗컴활1급총정리 - 복사본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<sst xmlns="http://schemas.openxmlformats.org/spreadsheetml/2006/main" count="537" uniqueCount="214">
  <si>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</si>
  <si>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</si>
  <si>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</si>
  <si>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</si>
  <si>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</si>
  <si>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</si>
  <si>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</si>
  <si>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</si>
  <si>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</si>
  <si>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</si>
  <si>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</si>
  <si>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</si>
  <si>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</si>
  <si>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</si>
  <si>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</si>
  <si>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</si>
  <si>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</si>
  <si>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</si>
  <si>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</si>
  <si>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</si>
  <si>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</si>
  <si>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</si>
  <si>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</si>
  <si>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</si>
  <si>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</si>
  <si>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</si>
  <si>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</si>
  <si>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</si>
  <si>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</si>
  <si>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</si>
  <si>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</si>
  <si>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</si>
  <si>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</si>
  <si>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</si>
  <si>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</si>
  <si>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</si>
  <si>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</si>
  <si>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</si>
  <si>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</si>
  <si>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</si>
  <si>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</si>
  <si>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</si>
  <si>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</si>
  <si>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</si>
  <si>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</si>
  <si>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</si>
  <si>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</si>
  <si>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</si>
  <si>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</si>
  <si>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</si>
  <si>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</si>
  <si>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</si>
  <si>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</si>
  <si>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</si>
  <si>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</si>
  <si>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</si>
  <si>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</si>
  <si>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</si>
  <si>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</si>
  <si>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</si>
  <si>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</si>
  <si>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</si>
  <si>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</si>
  <si>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</si>
  <si>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</si>
  <si>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</si>
  <si>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</si>
  <si>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</si>
  <si>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</si>
  <si>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</si>
  <si>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</si>
  <si>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</si>
  <si>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</si>
  <si>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</si>
  <si>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</si>
  <si>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</si>
  <si>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</si>
  <si>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</si>
  <si>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</si>
  <si>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</si>
  <si>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</si>
  <si>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</si>
  <si>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</si>
  <si>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</si>
  <si>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</si>
  <si>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</si>
  <si>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</si>
  <si>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</si>
  <si>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</si>
  <si>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</si>
  <si>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</si>
  <si>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</si>
  <si>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</si>
  <si>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</si>
  <si>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</si>
  <si>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</si>
  <si>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</si>
  <si>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</si>
  <si>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</si>
  <si>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</si>
  <si>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</si>
  <si>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</si>
  <si>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</si>
  <si>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</si>
  <si>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</si>
  <si>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</si>
  <si>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</si>
  <si>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</si>
  <si>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</si>
  <si>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</si>
  <si>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</si>
  <si>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</si>
  <si>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</si>
  <si>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</si>
  <si>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</si>
  <si>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</si>
  <si>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</si>
  <si>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</si>
  <si>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</si>
  <si>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</si>
  <si>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</si>
  <si>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</si>
  <si>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</si>
  <si>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</si>
  <si>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</si>
  <si>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</si>
  <si>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</si>
  <si>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</si>
  <si>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</si>
  <si>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</si>
  <si>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</si>
  <si>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</si>
  <si>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</si>
  <si>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</si>
  <si>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</si>
  <si>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</si>
  <si>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</si>
  <si>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</si>
  <si>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</si>
  <si>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</si>
  <si>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</si>
  <si>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</si>
  <si>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</si>
  <si>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</si>
  <si>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</si>
  <si>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</si>
  <si>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</si>
  <si>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</si>
  <si>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</si>
  <si>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</si>
  <si>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</si>
  <si>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</si>
  <si>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</si>
  <si>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</si>
  <si>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</si>
  <si>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</si>
  <si>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</si>
  <si>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</si>
  <si>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</si>
  <si>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</si>
  <si>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</si>
  <si>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</si>
  <si>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</si>
  <si>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</si>
  <si>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</si>
  <si>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</si>
  <si>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</si>
  <si>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</si>
  <si>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</si>
  <si>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</si>
  <si>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</si>
  <si>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</si>
  <si>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</si>
  <si>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</si>
  <si>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</si>
  <si>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</si>
  <si>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</si>
  <si>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</si>
  <si>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</si>
  <si>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</si>
  <si>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</si>
  <si>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</si>
  <si>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</si>
  <si>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</si>
  <si>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</si>
  <si>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</si>
  <si>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</si>
  <si>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</si>
  <si>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</si>
  <si>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</si>
  <si>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</si>
  <si>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</si>
  <si>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</si>
  <si>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</si>
  <si>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</si>
  <si>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</si>
  <si>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</si>
  <si>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</si>
  <si>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</si>
  <si>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</si>
  <si>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</si>
  <si>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</si>
  <si>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</si>
  <si>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</si>
  <si>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</si>
  <si>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</si>
  <si>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</si>
  <si>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</si>
  <si>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</si>
  <si>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</si>
  <si>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</si>
  <si>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</si>
  <si>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</si>
  <si>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직영 3곳 - 위탁1곳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</si>
</sst>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9" formatCode="[Blue]&quot;▲&quot;0%;[Magenta]&quot;▼&quot;\-0%;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EC04-4ED1-9137-D9CFFB734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C04-4ED1-9137-D9CFFB734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9525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C2E3EE3-A6B1-4054-9239-4AD5CC2653D8}"/>
            </a:ext>
          </a:extLst>
        </xdr:cNvPr>
        <xdr:cNvSpPr/>
      </xdr:nvSpPr>
      <xdr:spPr>
        <a:xfrm>
          <a:off x="5505450" y="209550"/>
          <a:ext cx="857250" cy="4286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F72CCA5-B647-4DFF-A459-07EB7D2D5FF8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05" refreshedDate="45623.598670717591" backgroundQuery="1" createdVersion="7" refreshedVersion="7" minRefreshableVersion="3" recordCount="26" xr:uid="{2F23241D-9ED9-420E-85C1-AD1E5B6C8745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5CFDD2-ECA1-44DC-BD32-3506E69B4032}" name="피벗 테이블2" cacheId="3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7" numFmtId="177"/>
    <dataField name="평균 : 보유차량" fld="3" subtotal="average" baseField="0" baseItem="7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zoomScaleNormal="100" zoomScaleSheetLayoutView="100" workbookViewId="0">
      <selection activeCell="L16" sqref="L16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0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P28"/>
  <sheetViews>
    <sheetView workbookViewId="0">
      <selection activeCell="Q21" sqref="Q21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6" x14ac:dyDescent="0.3">
      <c r="A2" t="s">
        <v>0</v>
      </c>
      <c r="H2" t="s">
        <v>2</v>
      </c>
      <c r="I2" s="3">
        <v>45332</v>
      </c>
      <c r="K2" t="s">
        <v>3</v>
      </c>
    </row>
    <row r="3" spans="1:16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6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>
        <f t="array" ref="L4">ROUNDDOWN(AVERAGE(IF(($C$4:$C$28=$K4)*(YEAR($I$2)-YEAR($D$4:$D$28)&gt;=20),$E$4:$E$28)),0)</f>
        <v>239</v>
      </c>
    </row>
    <row r="5" spans="1:16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>
        <f t="array" ref="L5">ROUNDDOWN(AVERAGE(IF(($C$4:$C$28=$K5)*(YEAR($I$2)-YEAR($D$4:$D$28)&gt;=20),$E$4:$E$28)),0)</f>
        <v>365</v>
      </c>
    </row>
    <row r="6" spans="1:16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6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6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6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>
        <f t="array" ref="L9">_xlfn.CONCAT("직영 ",SUM(($B$4:$B$28=$K9)*($C$4:$C$28="직영")),"곳"," - ","위탁 ",SUM(($B$4:$B$28=$K9)*($C$4:$C$28="위탁")),"곳")</f>
        <v>직영 3곳 - 위탁 1곳</v>
      </c>
      <c r="M9" s="1" t="str">
        <f>TEXT(COUNTIFS($B$4:$B$28,$K9,$F$4:$F$28,"*"&amp;M$8&amp;"*")/COUNTIF($B$4:$B$28,$K9),"0%")</f>
        <v>75%</v>
      </c>
      <c r="N9" s="11" t="str">
        <f t="shared" ref="N9:O16" si="0">TEXT(COUNTIFS($B$4:$B$28,$K9,$F$4:$F$28,"*"&amp;N$8&amp;"*")/COUNTIF($B$4:$B$28,$K9),"0%")</f>
        <v>75%</v>
      </c>
      <c r="O9" s="11" t="str">
        <f t="shared" si="0"/>
        <v>50%</v>
      </c>
      <c r="P9" t="s">
        <v>213</v>
      </c>
    </row>
    <row r="10" spans="1:16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>
        <f t="array" ref="L10">_xlfn.CONCAT("직영 ",SUM(($B$4:$B$28=$K10)*($C$4:$C$28="직영")),"곳"," - ","위탁 ",SUM(($B$4:$B$28=$K10)*($C$4:$C$28="위탁")),"곳")</f>
        <v>직영 1곳 - 위탁 2곳</v>
      </c>
      <c r="M10" s="11" t="str">
        <f t="shared" ref="M10:M16" si="1">TEXT(COUNTIFS($B$4:$B$28,$K10,$F$4:$F$28,"*"&amp;M$8&amp;"*")/COUNTIF($B$4:$B$28,$K10),"0%")</f>
        <v>67%</v>
      </c>
      <c r="N10" s="11" t="str">
        <f t="shared" si="0"/>
        <v>33%</v>
      </c>
      <c r="O10" s="11" t="str">
        <f t="shared" si="0"/>
        <v>33%</v>
      </c>
    </row>
    <row r="11" spans="1:16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>
        <f t="array" ref="L11">_xlfn.CONCAT("직영 ",SUM(($B$4:$B$28=$K11)*($C$4:$C$28="직영")),"곳"," - ","위탁 ",SUM(($B$4:$B$28=$K11)*($C$4:$C$28="위탁")),"곳")</f>
        <v>직영 1곳 - 위탁 2곳</v>
      </c>
      <c r="M11" s="11" t="str">
        <f t="shared" si="1"/>
        <v>67%</v>
      </c>
      <c r="N11" s="11" t="str">
        <f t="shared" si="0"/>
        <v>67%</v>
      </c>
      <c r="O11" s="11" t="str">
        <f t="shared" si="0"/>
        <v>33%</v>
      </c>
    </row>
    <row r="12" spans="1:16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>
        <f t="array" ref="L12">_xlfn.CONCAT("직영 ",SUM(($B$4:$B$28=$K12)*($C$4:$C$28="직영")),"곳"," - ","위탁 ",SUM(($B$4:$B$28=$K12)*($C$4:$C$28="위탁")),"곳")</f>
        <v>직영 2곳 - 위탁 2곳</v>
      </c>
      <c r="M12" s="11" t="str">
        <f t="shared" si="1"/>
        <v>50%</v>
      </c>
      <c r="N12" s="11" t="str">
        <f t="shared" si="0"/>
        <v>25%</v>
      </c>
      <c r="O12" s="11" t="str">
        <f t="shared" si="0"/>
        <v>25%</v>
      </c>
    </row>
    <row r="13" spans="1:16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>
        <f t="array" ref="L13">_xlfn.CONCAT("직영 ",SUM(($B$4:$B$28=$K13)*($C$4:$C$28="직영")),"곳"," - ","위탁 ",SUM(($B$4:$B$28=$K13)*($C$4:$C$28="위탁")),"곳")</f>
        <v>직영 2곳 - 위탁 2곳</v>
      </c>
      <c r="M13" s="11" t="str">
        <f t="shared" si="1"/>
        <v>75%</v>
      </c>
      <c r="N13" s="11" t="str">
        <f t="shared" si="0"/>
        <v>50%</v>
      </c>
      <c r="O13" s="11" t="str">
        <f t="shared" si="0"/>
        <v>25%</v>
      </c>
    </row>
    <row r="14" spans="1:16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공휴일(보유차량없음)</v>
      </c>
      <c r="K14" s="1" t="s">
        <v>28</v>
      </c>
      <c r="L14" s="10" t="str">
        <f t="array" ref="L14">_xlfn.CONCAT("직영 ",SUM(($B$4:$B$28=$K14)*($C$4:$C$28="직영")),"곳"," - ","위탁 ",SUM(($B$4:$B$28=$K14)*($C$4:$C$28="위탁")),"곳")</f>
        <v>직영 2곳 - 위탁 1곳</v>
      </c>
      <c r="M14" s="11" t="str">
        <f t="shared" si="1"/>
        <v>67%</v>
      </c>
      <c r="N14" s="11" t="str">
        <f t="shared" si="0"/>
        <v>33%</v>
      </c>
      <c r="O14" s="11" t="str">
        <f t="shared" si="0"/>
        <v>67%</v>
      </c>
    </row>
    <row r="15" spans="1:16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>
        <f t="array" ref="L15">_xlfn.CONCAT("직영 ",SUM(($B$4:$B$28=$K15)*($C$4:$C$28="직영")),"곳"," - ","위탁 ",SUM(($B$4:$B$28=$K15)*($C$4:$C$28="위탁")),"곳")</f>
        <v>직영 0곳 - 위탁 2곳</v>
      </c>
      <c r="M15" s="11" t="str">
        <f t="shared" si="1"/>
        <v>0%</v>
      </c>
      <c r="N15" s="11" t="str">
        <f t="shared" si="0"/>
        <v>100%</v>
      </c>
      <c r="O15" s="11" t="str">
        <f t="shared" si="0"/>
        <v>50%</v>
      </c>
    </row>
    <row r="16" spans="1:16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>
        <f t="array" ref="L16">_xlfn.CONCAT("직영 ",SUM(($B$4:$B$28=$K16)*($C$4:$C$28="직영")),"곳"," - ","위탁 ",SUM(($B$4:$B$28=$K16)*($C$4:$C$28="위탁")),"곳")</f>
        <v>직영 2곳 - 위탁 0곳</v>
      </c>
      <c r="M16" s="11" t="str">
        <f t="shared" si="1"/>
        <v>50%</v>
      </c>
      <c r="N16" s="11" t="str">
        <f t="shared" si="0"/>
        <v>50%</v>
      </c>
      <c r="O16" s="11" t="str">
        <f t="shared" si="0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 cm="1">
        <f t="array" ref="I20">fn비고(F20,G20,H20)</f>
        <v>일요일(보유차량없음)</v>
      </c>
      <c r="K20" s="1" t="s">
        <v>19</v>
      </c>
      <c r="L20" s="1" t="str">
        <f t="array" ref="L20">INDEX($A$4:$E$28,MATCH(MAX(($C$4:$C$28=$K20)*$E$4:$E$28),($C$4:$C$28=$K20)*$E$4:$E$28,0),1)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11" t="str">
        <f t="array" ref="L21">INDEX($A$4:$E$28,MATCH(MAX(($C$4:$C$28=$K21)*$E$4:$E$28),($C$4:$C$28=$K21)*$E$4:$E$28,0),1)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H15" sqref="H15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1" t="s">
        <v>210</v>
      </c>
    </row>
    <row r="4" spans="1:3" x14ac:dyDescent="0.3">
      <c r="A4" s="9" t="s">
        <v>108</v>
      </c>
      <c r="C4" s="22"/>
    </row>
    <row r="5" spans="1:3" x14ac:dyDescent="0.3">
      <c r="B5" s="9" t="s">
        <v>208</v>
      </c>
      <c r="C5" s="22">
        <v>226.5</v>
      </c>
    </row>
    <row r="6" spans="1:3" x14ac:dyDescent="0.3">
      <c r="B6" s="9" t="s">
        <v>209</v>
      </c>
      <c r="C6" s="22">
        <v>1</v>
      </c>
    </row>
    <row r="7" spans="1:3" x14ac:dyDescent="0.3">
      <c r="A7" s="9"/>
      <c r="C7" s="22"/>
    </row>
    <row r="8" spans="1:3" x14ac:dyDescent="0.3">
      <c r="A8" s="9" t="s">
        <v>92</v>
      </c>
      <c r="C8" s="22"/>
    </row>
    <row r="9" spans="1:3" x14ac:dyDescent="0.3">
      <c r="B9" s="9" t="s">
        <v>208</v>
      </c>
      <c r="C9" s="22">
        <v>265.33333333333331</v>
      </c>
    </row>
    <row r="10" spans="1:3" x14ac:dyDescent="0.3">
      <c r="B10" s="9" t="s">
        <v>209</v>
      </c>
      <c r="C10" s="22">
        <v>0.66666666666666663</v>
      </c>
    </row>
    <row r="11" spans="1:3" x14ac:dyDescent="0.3">
      <c r="A11" s="9"/>
      <c r="C11" s="22"/>
    </row>
    <row r="12" spans="1:3" x14ac:dyDescent="0.3">
      <c r="A12" s="9" t="s">
        <v>96</v>
      </c>
      <c r="C12" s="22"/>
    </row>
    <row r="13" spans="1:3" x14ac:dyDescent="0.3">
      <c r="B13" s="9" t="s">
        <v>208</v>
      </c>
      <c r="C13" s="22">
        <v>239.33333333333334</v>
      </c>
    </row>
    <row r="14" spans="1:3" x14ac:dyDescent="0.3">
      <c r="B14" s="9" t="s">
        <v>209</v>
      </c>
      <c r="C14" s="22">
        <v>1.6666666666666667</v>
      </c>
    </row>
    <row r="15" spans="1:3" x14ac:dyDescent="0.3">
      <c r="A15" s="9"/>
      <c r="C15" s="22"/>
    </row>
    <row r="16" spans="1:3" x14ac:dyDescent="0.3">
      <c r="A16" s="9" t="s">
        <v>211</v>
      </c>
      <c r="C16" s="22">
        <v>245.875</v>
      </c>
    </row>
    <row r="17" spans="1:3" x14ac:dyDescent="0.3">
      <c r="A17" s="9" t="s">
        <v>212</v>
      </c>
      <c r="C17" s="22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I11" sqref="I11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148</v>
      </c>
      <c r="I2" s="13" t="s">
        <v>150</v>
      </c>
      <c r="J2" s="13" t="s">
        <v>151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tabSelected="1" workbookViewId="0">
      <selection activeCell="G7" sqref="G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3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3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3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3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3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3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3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3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3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3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3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3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3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3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3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3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3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3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3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3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3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3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3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3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3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M15" sqref="M15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J18"/>
  <sheetViews>
    <sheetView workbookViewId="0">
      <selection activeCell="L16" sqref="L16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  <col min="10" max="10" width="9.375" bestFit="1" customWidth="1"/>
  </cols>
  <sheetData>
    <row r="1" spans="1:8" s="9" customFormat="1" x14ac:dyDescent="0.3"/>
    <row r="2" spans="1:8" x14ac:dyDescent="0.3">
      <c r="A2" t="s">
        <v>0</v>
      </c>
      <c r="B2" s="24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7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7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7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  <row r="18" spans="10:10" x14ac:dyDescent="0.3">
      <c r="J18" s="18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103-05</cp:lastModifiedBy>
  <cp:lastPrinted>2024-11-27T05:19:01Z</cp:lastPrinted>
  <dcterms:created xsi:type="dcterms:W3CDTF">2023-05-30T06:41:20Z</dcterms:created>
  <dcterms:modified xsi:type="dcterms:W3CDTF">2024-11-27T07:08:40Z</dcterms:modified>
</cp:coreProperties>
</file>