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길벗컴활1급_update_20250108\03 최신기출문제\01 24년상시01\"/>
    </mc:Choice>
  </mc:AlternateContent>
  <xr:revisionPtr revIDLastSave="0" documentId="13_ncr:1_{CCB39004-3F58-4F83-B814-0FFA81FA5234}" xr6:coauthVersionLast="47" xr6:coauthVersionMax="47" xr10:uidLastSave="{00000000-0000-0000-0000-000000000000}"/>
  <bookViews>
    <workbookView xWindow="14400" yWindow="0" windowWidth="14400" windowHeight="15600" firstSheet="2" activeTab="5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8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3" l="1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5" i="3" a="1"/>
  <c r="L5" i="3" s="1"/>
  <c r="L21" i="3" l="1" a="1"/>
  <c r="L21" i="3" s="1"/>
  <c r="L20" i="3" a="1"/>
  <c r="L20" i="3" s="1"/>
  <c r="L10" i="3" a="1"/>
  <c r="L10" i="3" s="1"/>
  <c r="L11" i="3" a="1"/>
  <c r="L11" i="3" s="1"/>
  <c r="L12" i="3" a="1"/>
  <c r="L12" i="3" s="1"/>
  <c r="L13" i="3" a="1"/>
  <c r="L13" i="3"/>
  <c r="L14" i="3" a="1"/>
  <c r="L14" i="3" s="1"/>
  <c r="L15" i="3" a="1"/>
  <c r="L15" i="3" s="1"/>
  <c r="L16" i="3" a="1"/>
  <c r="L16" i="3" s="1"/>
  <c r="L9" i="3" a="1"/>
  <c r="L9" i="3" s="1"/>
  <c r="L4" i="3" a="1"/>
  <c r="L4" i="3" s="1"/>
  <c r="A31" i="1"/>
  <c r="I21" i="3"/>
  <c r="I6" i="3"/>
  <c r="I14" i="3"/>
  <c r="I9" i="3"/>
  <c r="I19" i="3"/>
  <c r="I15" i="3"/>
  <c r="I22" i="3"/>
  <c r="I17" i="3"/>
  <c r="I27" i="3"/>
  <c r="I12" i="3"/>
  <c r="I10" i="3"/>
  <c r="I7" i="3"/>
  <c r="I25" i="3"/>
  <c r="I20" i="3"/>
  <c r="I5" i="3"/>
  <c r="I23" i="3"/>
  <c r="I18" i="3"/>
  <c r="I4" i="3"/>
  <c r="I16" i="3"/>
  <c r="I11" i="3"/>
  <c r="I13" i="3"/>
  <c r="I8" i="3"/>
  <c r="I26" i="3"/>
  <c r="I28" i="3"/>
  <c r="I2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8F188B2-5622-4F30-AC2D-40B251C95004}" name="MS Access Database_Query1" type="1" refreshedVersion="8" background="1">
    <dbPr connection="DSN=MS Access Database;DBQ=C:\Users\SEC\Desktop\길벗컴활1급_update_20250108\03 최신기출문제\01 24년상시01\재활용센터.accdb;DefaultDir=C:\Users\SEC\Desktop\길벗컴활1급_update_20250108\03 최신기출문제\01 24년상시01;DriverId=25;FIL=MS Access;MaxBufferSize=2048;PageTimeout=5;" command="SELECT 센터관리.지역, 센터관리.운영구분, 센터관리.면적, 센터관리.보유차량_x000d__x000a_FROM 센터관리 센터관리_x000d__x000a_WHERE (센터관리.지역 Like '%산')"/>
  </connection>
</connections>
</file>

<file path=xl/sharedStrings.xml><?xml version="1.0" encoding="utf-8"?>
<sst xmlns="http://schemas.openxmlformats.org/spreadsheetml/2006/main" count="538" uniqueCount="223">
  <si>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</si>
  <si>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</si>
  <si>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</si>
  <si>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</si>
  <si>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</si>
  <si>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</si>
  <si>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</si>
  <si>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</si>
  <si>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</si>
  <si>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</si>
  <si>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</si>
  <si>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</si>
  <si>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</si>
  <si>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</si>
  <si>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</si>
  <si>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</si>
  <si>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</si>
  <si>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</si>
  <si>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</si>
  <si>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</si>
  <si>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</si>
  <si>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</si>
  <si>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</si>
  <si>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</si>
  <si>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</si>
  <si>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</si>
  <si>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</si>
  <si>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</si>
  <si>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</si>
  <si>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</si>
  <si>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</si>
  <si>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</si>
  <si>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</si>
  <si>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</si>
  <si>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</si>
  <si>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</si>
  <si>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</si>
  <si>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</si>
  <si>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</si>
  <si>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</si>
  <si>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</si>
  <si>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</si>
  <si>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</si>
  <si>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</si>
  <si>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</si>
  <si>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</si>
  <si>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</si>
  <si>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</si>
  <si>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</si>
  <si>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</si>
  <si>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</si>
  <si>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</si>
  <si>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</si>
  <si>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</si>
  <si>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</si>
  <si>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</si>
  <si>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</si>
  <si>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</si>
  <si>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</si>
  <si>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</si>
  <si>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</si>
  <si>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</si>
  <si>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</si>
  <si>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</si>
  <si>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</si>
  <si>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</si>
  <si>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</si>
  <si>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</si>
  <si>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</si>
  <si>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</si>
  <si>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</si>
  <si>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</si>
  <si>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</si>
  <si>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</si>
  <si>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</si>
  <si>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</si>
  <si>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</si>
  <si>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</si>
  <si>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</si>
  <si>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</si>
  <si>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</si>
  <si>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</si>
  <si>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</si>
  <si>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</si>
  <si>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</si>
  <si>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</si>
  <si>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</si>
  <si>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</si>
  <si>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</si>
  <si>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</si>
  <si>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</si>
  <si>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</si>
  <si>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</si>
  <si>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</si>
  <si>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</si>
  <si>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</si>
  <si>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</si>
  <si>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</si>
  <si>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</si>
  <si>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</si>
  <si>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</si>
  <si>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</si>
  <si>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</si>
  <si>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</si>
  <si>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</si>
  <si>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</si>
  <si>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</si>
  <si>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</si>
  <si>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</si>
  <si>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</si>
  <si>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</si>
  <si>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</si>
  <si>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</si>
  <si>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</si>
  <si>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</si>
  <si>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</si>
  <si>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</si>
  <si>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</si>
  <si>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</si>
  <si>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</si>
  <si>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</si>
  <si>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</si>
  <si>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</si>
  <si>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</si>
  <si>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</si>
  <si>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</si>
  <si>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</si>
  <si>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</si>
  <si>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</si>
  <si>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</si>
  <si>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</si>
  <si>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</si>
  <si>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</si>
  <si>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</si>
  <si>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</si>
  <si>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</si>
  <si>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</si>
  <si>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</si>
  <si>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</si>
  <si>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</si>
  <si>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</si>
  <si>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</si>
  <si>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</si>
  <si>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</si>
  <si>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</si>
  <si>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</si>
  <si>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</si>
  <si>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</si>
  <si>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</si>
  <si>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</si>
  <si>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</si>
  <si>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</si>
  <si>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</si>
  <si>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</si>
  <si>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</si>
  <si>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</si>
  <si>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</si>
  <si>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</si>
  <si>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</si>
  <si>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</si>
  <si>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</si>
  <si>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</si>
  <si>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</si>
  <si>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</si>
  <si>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</si>
  <si>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</si>
  <si>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</si>
  <si>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</si>
  <si>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</si>
  <si>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</si>
  <si>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</si>
  <si>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</si>
  <si>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</si>
  <si>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</si>
  <si>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</si>
  <si>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</si>
  <si>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</si>
  <si>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</si>
  <si>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</si>
  <si>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</si>
  <si>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</si>
  <si>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</si>
  <si>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</si>
  <si>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</si>
  <si>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</si>
  <si>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</si>
  <si>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</si>
  <si>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</si>
  <si>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</si>
  <si>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</si>
  <si>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</si>
  <si>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</si>
  <si>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</si>
  <si>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</si>
  <si>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</si>
  <si>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</si>
  <si>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</si>
  <si>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</si>
  <si>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</si>
  <si>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</si>
  <si>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</si>
  <si>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</si>
  <si>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</si>
  <si>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</si>
  <si>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</si>
  <si>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</si>
  <si>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</si>
  <si>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센터코드</t>
    <phoneticPr fontId="1" type="noConversion"/>
  </si>
  <si>
    <t>지역</t>
    <phoneticPr fontId="1" type="noConversion"/>
  </si>
  <si>
    <t>개설일</t>
    <phoneticPr fontId="1" type="noConversion"/>
  </si>
  <si>
    <t>면적</t>
    <phoneticPr fontId="1" type="noConversion"/>
  </si>
  <si>
    <t>휴무일정보</t>
    <phoneticPr fontId="1" type="noConversion"/>
  </si>
  <si>
    <t>(모두)</t>
  </si>
  <si>
    <t>값</t>
  </si>
  <si>
    <t>평균 : 면적</t>
  </si>
  <si>
    <t>전체 평균 : 면적</t>
  </si>
  <si>
    <t>종류</t>
    <phoneticPr fontId="1" type="noConversion"/>
  </si>
  <si>
    <t>숙박비</t>
    <phoneticPr fontId="1" type="noConversion"/>
  </si>
  <si>
    <t>교통비</t>
    <phoneticPr fontId="1" type="noConversion"/>
  </si>
  <si>
    <t>기무찌</t>
  </si>
  <si>
    <t>코스모스</t>
  </si>
  <si>
    <t>평균 : 보유차량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</si>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</sst>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F-41C9-B5A2-001FBBB5B3E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t" anchorCtr="0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A29F-41C9-B5A2-001FBBB5B3E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전용" textlink="">
      <xdr:nvSpPr>
        <xdr:cNvPr id="3" name="사각형: 빗면 2">
          <a:extLst>
            <a:ext uri="{FF2B5EF4-FFF2-40B4-BE49-F238E27FC236}">
              <a16:creationId xmlns:a16="http://schemas.microsoft.com/office/drawing/2014/main" id="{FF4ACF63-0BD0-13D3-1CB3-0D57EF9332D4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서식전용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4A3D4211-73F4-65FE-6EF4-E84D0865AF09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741.686661342595" backgroundQuery="1" createdVersion="8" refreshedVersion="8" minRefreshableVersion="3" recordCount="8" xr:uid="{C8A13F90-656C-4C03-9DE4-449C5A0EB22B}">
  <cacheSource type="external" connectionId="2"/>
  <cacheFields count="4">
    <cacheField name="지역" numFmtId="0" sqlType="-9">
      <sharedItems count="3">
        <s v="부산"/>
        <s v="울산"/>
        <s v="마산"/>
      </sharedItems>
    </cacheField>
    <cacheField name="운영구분" numFmtId="0" sqlType="-9">
      <sharedItems count="2">
        <s v="위탁"/>
        <s v="직영"/>
      </sharedItems>
    </cacheField>
    <cacheField name="면적" numFmtId="0" sqlType="4">
      <sharedItems containsSemiMixedTypes="0" containsString="0" containsNumber="1" containsInteger="1" minValue="149" maxValue="474" count="8">
        <n v="173"/>
        <n v="200"/>
        <n v="157"/>
        <n v="149"/>
        <n v="331"/>
        <n v="296"/>
        <n v="474"/>
        <n v="187"/>
      </sharedItems>
    </cacheField>
    <cacheField name="보유차량" numFmtId="0" sqlType="4">
      <sharedItems containsSemiMixedTypes="0" containsString="0" containsNumber="1" containsInteger="1" minValue="0" maxValue="3" count="4">
        <n v="2"/>
        <n v="3"/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</r>
  <r>
    <x v="1"/>
    <x v="0"/>
    <x v="1"/>
    <x v="1"/>
  </r>
  <r>
    <x v="2"/>
    <x v="1"/>
    <x v="2"/>
    <x v="2"/>
  </r>
  <r>
    <x v="0"/>
    <x v="0"/>
    <x v="3"/>
    <x v="2"/>
  </r>
  <r>
    <x v="1"/>
    <x v="0"/>
    <x v="4"/>
    <x v="3"/>
  </r>
  <r>
    <x v="2"/>
    <x v="1"/>
    <x v="5"/>
    <x v="0"/>
  </r>
  <r>
    <x v="0"/>
    <x v="1"/>
    <x v="6"/>
    <x v="2"/>
  </r>
  <r>
    <x v="1"/>
    <x v="1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44958C-774A-4C88-AE96-370B35AFC6A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4">
        <item x="2"/>
        <item x="0"/>
        <item x="1"/>
        <item t="default"/>
      </items>
    </pivotField>
    <pivotField axis="axisPage" compact="0" showAll="0" insertBlankRow="1">
      <items count="3">
        <item x="0"/>
        <item x="1"/>
        <item t="default"/>
      </items>
    </pivotField>
    <pivotField dataField="1" compact="0" showAll="0" insertBlankRow="1">
      <items count="9">
        <item x="3"/>
        <item x="2"/>
        <item x="0"/>
        <item x="7"/>
        <item x="1"/>
        <item x="5"/>
        <item x="4"/>
        <item x="6"/>
        <item t="default"/>
      </items>
    </pivotField>
    <pivotField dataField="1" compact="0" showAll="0" insertBlankRow="1">
      <items count="5">
        <item x="2"/>
        <item x="3"/>
        <item x="0"/>
        <item x="1"/>
        <item t="default"/>
      </items>
    </pivotField>
  </pivotFields>
  <rowFields count="2">
    <field x="0"/>
    <field x="-2"/>
  </rowFields>
  <rowItems count="14">
    <i>
      <x/>
    </i>
    <i r="1">
      <x/>
    </i>
    <i r="1" i="1">
      <x v="1"/>
    </i>
    <i t="blank">
      <x/>
    </i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F8" sqref="F8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t="s">
        <v>207</v>
      </c>
      <c r="B33" t="s">
        <v>208</v>
      </c>
      <c r="C33" t="s">
        <v>209</v>
      </c>
      <c r="D33" t="s">
        <v>210</v>
      </c>
      <c r="E33" t="s">
        <v>211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G1" workbookViewId="0">
      <selection activeCell="M9" sqref="M9:O16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>
        <f>fn비고(F4,G4,H4)</f>
        <v xml:space="preserve"> </v>
      </c>
      <c r="K4" s="1" t="s">
        <v>19</v>
      </c>
      <c r="L4" s="2">
        <f t="array" ref="L4">ROUNDDOWN(AVERAGE(IF((YEAR($I$2)-YEAR($D4:$D28)&gt;=20)*($C$4:$C$28=$K4),$E$4:$E$28)),0)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>
        <f t="shared" ref="I5:I28" si="0">fn비고(F5,G5,H5)</f>
        <v>일요일(1대)</v>
      </c>
      <c r="K5" s="1" t="s">
        <v>16</v>
      </c>
      <c r="L5" s="2">
        <f t="array" ref="L5">ROUNDDOWN(AVERAGE(IF((YEAR($I$2)-YEAR($D4:$D28)&gt;=20)*($C$4:$C$28=$K5),$E$4:$E$28)),0)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>
        <f t="shared" si="0"/>
        <v xml:space="preserve"> </v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>
        <f t="shared" si="0"/>
        <v xml:space="preserve"> </v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>
        <f t="shared" si="0"/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>
        <f t="shared" si="0"/>
        <v xml:space="preserve"> </v>
      </c>
      <c r="K9" s="1" t="s">
        <v>40</v>
      </c>
      <c r="L9" s="2" t="str">
        <f t="array" ref="L9">CONCATENATE("직영",SUM(($B$4:$B$28=$K9)*($C$4:$C$28="직영")),"곳","-","위탁",SUM(($B$4:$B$28=$K9)*($C$4:$C$28="위탁")),"곳")</f>
        <v>직영3곳-위탁1곳</v>
      </c>
      <c r="M9" s="1" t="str">
        <f>TEXT(COUNTIFS($B$4:$B$28,$K9,$F$4:$F$28,"*"&amp;M$8&amp;"*")/COUNTIF($B$4:$B$28,$K9),"0%")</f>
        <v>75%</v>
      </c>
      <c r="N9" s="1" t="str">
        <f t="shared" ref="N9:O9" si="1">TEXT(COUNTIFS($B$4:$B$28,$K9,$F$4:$F$28,"*"&amp;N$8&amp;"*")/COUNTIF($B$4:$B$28,$K9),"0%")</f>
        <v>75%</v>
      </c>
      <c r="O9" s="1" t="str">
        <f t="shared" si="1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>
        <f t="shared" si="0"/>
        <v>토요일, 일요일, 공휴일(2대)</v>
      </c>
      <c r="K10" s="1" t="s">
        <v>15</v>
      </c>
      <c r="L10" s="2" t="str">
        <f t="array" ref="L10">CONCATENATE("직영",SUM(($B$4:$B$28=$K10)*($C$4:$C$28="직영")),"곳","-","위탁",SUM(($B$4:$B$28=$K10)*($C$4:$C$28="위탁")),"곳")</f>
        <v>직영1곳-위탁2곳</v>
      </c>
      <c r="M10" s="1" t="str">
        <f t="shared" ref="M10:O16" si="2">TEXT(COUNTIFS($B$4:$B$28,$K10,$F$4:$F$28,"*"&amp;M$8&amp;"*")/COUNTIF($B$4:$B$28,$K10),"0%")</f>
        <v>67%</v>
      </c>
      <c r="N10" s="1" t="str">
        <f t="shared" si="2"/>
        <v>33%</v>
      </c>
      <c r="O10" s="1" t="str">
        <f t="shared" si="2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>
        <f t="shared" si="0"/>
        <v xml:space="preserve"> </v>
      </c>
      <c r="K11" s="1" t="s">
        <v>21</v>
      </c>
      <c r="L11" s="2" t="str">
        <f t="array" ref="L11">CONCATENATE("직영",SUM(($B$4:$B$28=$K11)*($C$4:$C$28="직영")),"곳","-","위탁",SUM(($B$4:$B$28=$K11)*($C$4:$C$28="위탁")),"곳")</f>
        <v>직영1곳-위탁2곳</v>
      </c>
      <c r="M11" s="1" t="str">
        <f t="shared" si="2"/>
        <v>67%</v>
      </c>
      <c r="N11" s="1" t="str">
        <f t="shared" si="2"/>
        <v>67%</v>
      </c>
      <c r="O11" s="1" t="str">
        <f t="shared" si="2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>
        <f t="shared" si="0"/>
        <v xml:space="preserve"> </v>
      </c>
      <c r="K12" s="1" t="s">
        <v>25</v>
      </c>
      <c r="L12" s="2" t="str">
        <f t="array" ref="L12">CONCATENATE("직영",SUM(($B$4:$B$28=$K12)*($C$4:$C$28="직영")),"곳","-","위탁",SUM(($B$4:$B$28=$K12)*($C$4:$C$28="위탁")),"곳")</f>
        <v>직영2곳-위탁2곳</v>
      </c>
      <c r="M12" s="1" t="str">
        <f t="shared" si="2"/>
        <v>50%</v>
      </c>
      <c r="N12" s="1" t="str">
        <f t="shared" si="2"/>
        <v>25%</v>
      </c>
      <c r="O12" s="1" t="str">
        <f t="shared" si="2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>
        <f t="shared" si="0"/>
        <v>일요일(1대)</v>
      </c>
      <c r="K13" s="1" t="s">
        <v>42</v>
      </c>
      <c r="L13" s="2" t="str">
        <f t="array" ref="L13">CONCATENATE("직영",SUM(($B$4:$B$28=$K13)*($C$4:$C$28="직영")),"곳","-","위탁",SUM(($B$4:$B$28=$K13)*($C$4:$C$28="위탁")),"곳")</f>
        <v>직영2곳-위탁2곳</v>
      </c>
      <c r="M13" s="1" t="str">
        <f t="shared" si="2"/>
        <v>75%</v>
      </c>
      <c r="N13" s="1" t="str">
        <f t="shared" si="2"/>
        <v>50%</v>
      </c>
      <c r="O13" s="1" t="str">
        <f t="shared" si="2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>
        <f t="shared" si="0"/>
        <v>공휴일(보유차량 없음)</v>
      </c>
      <c r="K14" s="1" t="s">
        <v>28</v>
      </c>
      <c r="L14" s="2" t="str">
        <f t="array" ref="L14">CONCATENATE("직영",SUM(($B$4:$B$28=$K14)*($C$4:$C$28="직영")),"곳","-","위탁",SUM(($B$4:$B$28=$K14)*($C$4:$C$28="위탁")),"곳")</f>
        <v>직영2곳-위탁1곳</v>
      </c>
      <c r="M14" s="1" t="str">
        <f t="shared" si="2"/>
        <v>67%</v>
      </c>
      <c r="N14" s="1" t="str">
        <f t="shared" si="2"/>
        <v>33%</v>
      </c>
      <c r="O14" s="1" t="str">
        <f t="shared" si="2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>
        <f t="shared" si="0"/>
        <v xml:space="preserve"> </v>
      </c>
      <c r="K15" s="1" t="s">
        <v>50</v>
      </c>
      <c r="L15" s="2" t="str">
        <f t="array" ref="L15">CONCATENATE("직영",SUM(($B$4:$B$28=$K15)*($C$4:$C$28="직영")),"곳","-","위탁",SUM(($B$4:$B$28=$K15)*($C$4:$C$28="위탁")),"곳")</f>
        <v>직영0곳-위탁2곳</v>
      </c>
      <c r="M15" s="1" t="str">
        <f t="shared" si="2"/>
        <v>0%</v>
      </c>
      <c r="N15" s="1" t="str">
        <f t="shared" si="2"/>
        <v>100%</v>
      </c>
      <c r="O15" s="1" t="str">
        <f t="shared" si="2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>
        <f t="shared" si="0"/>
        <v xml:space="preserve"> </v>
      </c>
      <c r="K16" s="1" t="s">
        <v>32</v>
      </c>
      <c r="L16" s="2" t="str">
        <f t="array" ref="L16">CONCATENATE("직영",SUM(($B$4:$B$28=$K16)*($C$4:$C$28="직영")),"곳","-","위탁",SUM(($B$4:$B$28=$K16)*($C$4:$C$28="위탁")),"곳")</f>
        <v>직영2곳-위탁0곳</v>
      </c>
      <c r="M16" s="1" t="str">
        <f t="shared" si="2"/>
        <v>50%</v>
      </c>
      <c r="N16" s="1" t="str">
        <f t="shared" si="2"/>
        <v>50%</v>
      </c>
      <c r="O16" s="1" t="str">
        <f t="shared" si="2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>
        <f t="shared" si="0"/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>
        <f t="shared" si="0"/>
        <v xml:space="preserve"> </v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>
        <f t="shared" si="0"/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>
        <f t="shared" si="0"/>
        <v>일요일(보유차량 없음)</v>
      </c>
      <c r="K20" s="1" t="s">
        <v>19</v>
      </c>
      <c r="L20" s="1" t="str">
        <f t="array" ref="L20">INDEX($A$4:$A$28,MATCH(MAX(($C$4:$C$28=K20)*$E$4:$E$28),($C$4:$C$28=K20)*$E$4:$E$28,0))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>
        <f t="shared" si="0"/>
        <v>공휴일(3대)</v>
      </c>
      <c r="K21" s="1" t="s">
        <v>16</v>
      </c>
      <c r="L21" s="1" t="str">
        <f t="array" ref="L21">INDEX($A$4:$A$28,MATCH(MAX(($C$4:$C$28=K21)*$E$4:$E$28),($C$4:$C$28=K21)*$E$4:$E$28,0))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>
        <f t="shared" si="0"/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>
        <f t="shared" si="0"/>
        <v xml:space="preserve"> </v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>
        <f t="shared" si="0"/>
        <v xml:space="preserve"> </v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>
        <f t="shared" si="0"/>
        <v xml:space="preserve"> </v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>
        <f t="shared" si="0"/>
        <v xml:space="preserve"> </v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>
        <f t="shared" si="0"/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>
        <f t="shared" si="0"/>
        <v xml:space="preserve"> 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D15" sqref="D15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5" width="11.25" bestFit="1" customWidth="1"/>
    <col min="6" max="6" width="7.375" bestFit="1" customWidth="1"/>
    <col min="7" max="7" width="9.5" bestFit="1" customWidth="1"/>
    <col min="8" max="8" width="7.25" bestFit="1" customWidth="1"/>
    <col min="9" max="9" width="9.5" bestFit="1" customWidth="1"/>
    <col min="10" max="10" width="7.25" bestFit="1" customWidth="1"/>
    <col min="11" max="11" width="9.5" bestFit="1" customWidth="1"/>
    <col min="12" max="12" width="7.25" bestFit="1" customWidth="1"/>
    <col min="13" max="13" width="9.5" bestFit="1" customWidth="1"/>
    <col min="14" max="14" width="7.25" bestFit="1" customWidth="1"/>
    <col min="15" max="15" width="9.5" bestFit="1" customWidth="1"/>
    <col min="16" max="16" width="7.25" bestFit="1" customWidth="1"/>
    <col min="17" max="17" width="9.5" bestFit="1" customWidth="1"/>
    <col min="18" max="18" width="7.375" bestFit="1" customWidth="1"/>
  </cols>
  <sheetData>
    <row r="1" spans="1:3" x14ac:dyDescent="0.3">
      <c r="A1" s="17" t="s">
        <v>86</v>
      </c>
      <c r="B1" t="s">
        <v>212</v>
      </c>
    </row>
    <row r="3" spans="1:3" x14ac:dyDescent="0.3">
      <c r="A3" s="17" t="s">
        <v>85</v>
      </c>
      <c r="B3" s="17" t="s">
        <v>213</v>
      </c>
    </row>
    <row r="4" spans="1:3" x14ac:dyDescent="0.3">
      <c r="A4" t="s">
        <v>108</v>
      </c>
      <c r="C4" s="18"/>
    </row>
    <row r="5" spans="1:3" x14ac:dyDescent="0.3">
      <c r="B5" t="s">
        <v>214</v>
      </c>
      <c r="C5" s="18">
        <v>226.5</v>
      </c>
    </row>
    <row r="6" spans="1:3" x14ac:dyDescent="0.3">
      <c r="B6" t="s">
        <v>221</v>
      </c>
      <c r="C6" s="18">
        <v>1</v>
      </c>
    </row>
    <row r="7" spans="1:3" x14ac:dyDescent="0.3">
      <c r="C7" s="18"/>
    </row>
    <row r="8" spans="1:3" x14ac:dyDescent="0.3">
      <c r="A8" t="s">
        <v>92</v>
      </c>
      <c r="C8" s="18"/>
    </row>
    <row r="9" spans="1:3" x14ac:dyDescent="0.3">
      <c r="B9" t="s">
        <v>214</v>
      </c>
      <c r="C9" s="18">
        <v>265.33333333333331</v>
      </c>
    </row>
    <row r="10" spans="1:3" x14ac:dyDescent="0.3">
      <c r="B10" t="s">
        <v>221</v>
      </c>
      <c r="C10" s="18">
        <v>0.66666666666666663</v>
      </c>
    </row>
    <row r="11" spans="1:3" x14ac:dyDescent="0.3">
      <c r="C11" s="18"/>
    </row>
    <row r="12" spans="1:3" x14ac:dyDescent="0.3">
      <c r="A12" t="s">
        <v>96</v>
      </c>
      <c r="C12" s="18"/>
    </row>
    <row r="13" spans="1:3" x14ac:dyDescent="0.3">
      <c r="B13" t="s">
        <v>214</v>
      </c>
      <c r="C13" s="18">
        <v>239.33333333333334</v>
      </c>
    </row>
    <row r="14" spans="1:3" x14ac:dyDescent="0.3">
      <c r="B14" t="s">
        <v>221</v>
      </c>
      <c r="C14" s="18">
        <v>1.6666666666666667</v>
      </c>
    </row>
    <row r="15" spans="1:3" x14ac:dyDescent="0.3">
      <c r="C15" s="18"/>
    </row>
    <row r="16" spans="1:3" x14ac:dyDescent="0.3">
      <c r="A16" t="s">
        <v>215</v>
      </c>
      <c r="C16" s="18">
        <v>245.875</v>
      </c>
    </row>
    <row r="17" spans="1:3" x14ac:dyDescent="0.3">
      <c r="A17" t="s">
        <v>222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I15" sqref="I15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216</v>
      </c>
      <c r="I2" s="9" t="s">
        <v>217</v>
      </c>
      <c r="J2" s="9" t="s">
        <v>218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E3" sqref="E3:E2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abSelected="1" workbookViewId="0">
      <selection activeCell="J14" sqref="J14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 t="s">
        <v>219</v>
      </c>
      <c r="B5" s="13">
        <v>45741</v>
      </c>
      <c r="C5" s="2" t="s">
        <v>220</v>
      </c>
      <c r="D5" s="2">
        <v>3</v>
      </c>
      <c r="E5" s="12">
        <v>513000</v>
      </c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Noh hyeon gi</cp:lastModifiedBy>
  <cp:lastPrinted>2025-03-25T07:26:30Z</cp:lastPrinted>
  <dcterms:created xsi:type="dcterms:W3CDTF">2023-05-30T06:41:20Z</dcterms:created>
  <dcterms:modified xsi:type="dcterms:W3CDTF">2025-03-25T08:57:57Z</dcterms:modified>
</cp:coreProperties>
</file>