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C8BE01E-A406-4688-8393-DCAE07555B8D}" xr6:coauthVersionLast="36" xr6:coauthVersionMax="47" xr10:uidLastSave="{00000000-0000-0000-0000-000000000000}"/>
  <bookViews>
    <workbookView xWindow="0" yWindow="0" windowWidth="21570" windowHeight="7845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3" l="1" a="1"/>
  <c r="L4" i="3" s="1"/>
  <c r="L21" i="3" l="1" a="1"/>
  <c r="L21" i="3" s="1"/>
  <c r="L20" i="3" a="1"/>
  <c r="L20" i="3" s="1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A31" i="1"/>
  <c r="I20" i="3" a="1"/>
  <c r="I28" i="3" a="1"/>
  <c r="I15" i="3" a="1"/>
  <c r="I22" i="3" a="1"/>
  <c r="I21" i="3" a="1"/>
  <c r="I11" i="3" a="1"/>
  <c r="I10" i="3" a="1"/>
  <c r="I6" i="3" a="1"/>
  <c r="I7" i="3" a="1"/>
  <c r="I13" i="3" a="1"/>
  <c r="I8" i="3" a="1"/>
  <c r="I4" i="3" a="1"/>
  <c r="I5" i="3" a="1"/>
  <c r="I17" i="3" a="1"/>
  <c r="I23" i="3" a="1"/>
  <c r="I18" i="3" a="1"/>
  <c r="I16" i="3" a="1"/>
  <c r="I19" i="3" a="1"/>
  <c r="I12" i="3" a="1"/>
  <c r="I25" i="3" a="1"/>
  <c r="I24" i="3" a="1"/>
  <c r="I14" i="3" a="1"/>
  <c r="I26" i="3" a="1"/>
  <c r="I9" i="3" a="1"/>
  <c r="I27" i="3" a="1"/>
  <c r="I4" i="3" l="1"/>
  <c r="I22" i="3"/>
  <c r="I28" i="3"/>
  <c r="I27" i="3"/>
  <c r="I9" i="3"/>
  <c r="I26" i="3"/>
  <c r="I14" i="3"/>
  <c r="I25" i="3"/>
  <c r="I7" i="3"/>
  <c r="I18" i="3"/>
  <c r="I6" i="3"/>
  <c r="I10" i="3"/>
  <c r="I21" i="3"/>
  <c r="I15" i="3"/>
  <c r="I20" i="3"/>
  <c r="I8" i="3"/>
  <c r="I19" i="3"/>
  <c r="I13" i="3"/>
  <c r="I24" i="3"/>
  <c r="I12" i="3"/>
  <c r="I16" i="3"/>
  <c r="I23" i="3"/>
  <c r="I17" i="3"/>
  <c r="I11" i="3"/>
  <c r="I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ADFDA5CB-430F-4D9A-B3EA-F9CDA460818C}" name="MS Access Database_Query1" type="1" refreshedVersion="7" background="1">
    <dbPr connection="DSN=MS Access Database;DBQ=C:\Users\user\Downloads\2026_컴활1급_실기_총정리\2026_컴활1급_실기_총정리\길벗컴활1급총정리\기출\05회\재활용센터.accdb;DefaultDir=C:\Users\user\Downloads\2026_컴활1급_실기_총정리\2026_컴활1급_실기_총정리\길벗컴활1급총정리\기출\05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<sst xmlns="http://schemas.openxmlformats.org/spreadsheetml/2006/main" count="540" uniqueCount="216">
  <si>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</si>
  <si>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</si>
  <si>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</si>
  <si>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</si>
  <si>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</si>
  <si>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</si>
  <si>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</si>
  <si>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</si>
  <si>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</si>
  <si>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</si>
  <si>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</si>
  <si>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</si>
  <si>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</si>
  <si>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</si>
  <si>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</si>
  <si>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</si>
  <si>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</si>
  <si>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</si>
  <si>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</si>
  <si>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</si>
  <si>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</si>
  <si>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</si>
  <si>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</si>
  <si>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</si>
  <si>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</si>
  <si>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</si>
  <si>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</si>
  <si>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</si>
  <si>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</si>
  <si>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</si>
  <si>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</si>
  <si>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</si>
  <si>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</si>
  <si>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</si>
  <si>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</si>
  <si>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</si>
  <si>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</si>
  <si>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</si>
  <si>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</si>
  <si>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</si>
  <si>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</si>
  <si>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</si>
  <si>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</si>
  <si>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</si>
  <si>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</si>
  <si>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</si>
  <si>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</si>
  <si>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</si>
  <si>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</si>
  <si>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</si>
  <si>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</si>
  <si>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</si>
  <si>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</si>
  <si>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</si>
  <si>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</si>
  <si>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</si>
  <si>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</si>
  <si>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</si>
  <si>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</si>
  <si>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</si>
  <si>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</si>
  <si>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</si>
  <si>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</si>
  <si>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</si>
  <si>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</si>
  <si>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</si>
  <si>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</si>
  <si>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</si>
  <si>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</si>
  <si>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</si>
  <si>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</si>
  <si>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</si>
  <si>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</si>
  <si>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</si>
  <si>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</si>
  <si>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</si>
  <si>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</si>
  <si>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</si>
  <si>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</si>
  <si>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</si>
  <si>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</si>
  <si>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</si>
  <si>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</si>
  <si>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</si>
  <si>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</si>
  <si>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</si>
  <si>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</si>
  <si>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</si>
  <si>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</si>
  <si>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</si>
  <si>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</si>
  <si>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</si>
  <si>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</si>
  <si>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</si>
  <si>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</si>
  <si>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</si>
  <si>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</si>
  <si>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</si>
  <si>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</si>
  <si>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</si>
  <si>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</si>
  <si>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</si>
  <si>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</si>
  <si>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</si>
  <si>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</si>
  <si>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</si>
  <si>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</si>
  <si>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</si>
  <si>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</si>
  <si>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</si>
  <si>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</si>
  <si>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</si>
  <si>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</si>
  <si>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</si>
  <si>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</si>
  <si>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</si>
  <si>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</si>
  <si>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</si>
  <si>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</si>
  <si>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</si>
  <si>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</si>
  <si>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</si>
  <si>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</si>
  <si>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</si>
  <si>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</si>
  <si>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</si>
  <si>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</si>
  <si>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</si>
  <si>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</si>
  <si>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</si>
  <si>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</si>
  <si>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</si>
  <si>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</si>
  <si>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</si>
  <si>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</si>
  <si>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</si>
  <si>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</si>
  <si>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</si>
  <si>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</si>
  <si>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</si>
  <si>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</si>
  <si>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</si>
  <si>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</si>
  <si>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</si>
  <si>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</si>
  <si>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</si>
  <si>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</si>
  <si>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</si>
  <si>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</si>
  <si>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</si>
  <si>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</si>
  <si>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</si>
  <si>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</si>
  <si>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</si>
  <si>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</si>
  <si>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</si>
  <si>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</si>
  <si>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</si>
  <si>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</si>
  <si>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</si>
  <si>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</si>
  <si>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</si>
  <si>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</si>
  <si>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</si>
  <si>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</si>
  <si>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</si>
  <si>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</si>
  <si>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</si>
  <si>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</si>
  <si>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</si>
  <si>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</si>
  <si>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</si>
  <si>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</si>
  <si>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</si>
  <si>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</si>
  <si>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</si>
  <si>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</si>
  <si>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</si>
  <si>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</si>
  <si>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</si>
  <si>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</si>
  <si>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</si>
  <si>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</si>
  <si>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</si>
  <si>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</si>
  <si>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</si>
  <si>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</si>
  <si>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</si>
  <si>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</si>
  <si>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</si>
  <si>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</si>
  <si>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</si>
  <si>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</si>
  <si>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</si>
  <si>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</si>
  <si>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</si>
  <si>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</si>
  <si>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</si>
  <si>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</si>
  <si>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</si>
  <si>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</si>
  <si>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</si>
  <si>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</si>
  <si>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</si>
  <si>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</si>
  <si>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</si>
  <si>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</si>
  <si>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</si>
  <si>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</si>
  <si>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</si>
  <si>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</si>
  <si>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</si>
  <si>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</si>
  <si>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ㄲㄱ</t>
  </si>
  <si>
    <t>sss</t>
  </si>
  <si>
    <t>코스모스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</si>
</sst>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9-4E65-8F3C-F945E61B213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9-4E65-8F3C-F945E61B213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28575</xdr:rowOff>
    </xdr:from>
    <xdr:to>
      <xdr:col>6</xdr:col>
      <xdr:colOff>0</xdr:colOff>
      <xdr:row>21</xdr:row>
      <xdr:rowOff>28575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7.613142939816" backgroundQuery="1" createdVersion="7" refreshedVersion="7" minRefreshableVersion="3" recordCount="26" xr:uid="{A77EEF9B-0C23-42B5-A992-D3A71916A44D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B30B03-E21E-41EB-8B12-4074465FC7B6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mergeItem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F16" sqref="F16"/>
    </sheetView>
  </sheetViews>
  <sheetFormatPr defaultRowHeight="16.5" x14ac:dyDescent="0.3"/>
  <cols>
    <col min="1" max="1" width="9" bestFit="1" customWidth="1"/>
    <col min="2" max="2" width="5.25" bestFit="1" customWidth="1"/>
    <col min="3" max="3" width="11.125" bestFit="1" customWidth="1"/>
    <col min="4" max="4" width="13.25" bestFit="1" customWidth="1"/>
    <col min="5" max="5" width="21.5" bestFit="1" customWidth="1"/>
    <col min="6" max="6" width="38.5" bestFit="1" customWidth="1"/>
    <col min="7" max="7" width="9" bestFit="1" customWidth="1"/>
    <col min="8" max="8" width="21.5" bestFit="1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1" t="s">
        <v>206</v>
      </c>
    </row>
    <row r="31" spans="1:8" x14ac:dyDescent="0.3">
      <c r="A31" t="b">
        <f>AND(YEAR(D4)&gt;=2018,(RIGHT(H4,3)="일요일") + (RIGHT(H4,3)="공휴일" 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L24" sqref="L2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6" cm="1">
        <f t="array" ref="L4">ROUNDDOWN(AVERAGE(IF(($C$4:$C$28=K4)*(YEAR($I$2)-YEAR($D$4:$D$28)&gt;=20),$E$4:$E$28)),0)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 cm="1">
        <f t="array" ref="I5">fn비고(F5,G5,H5)</f>
        <v>일요일(1대)</v>
      </c>
      <c r="K5" s="1" t="s">
        <v>16</v>
      </c>
      <c r="L5" s="6" cm="1">
        <f t="array" ref="L5">ROUNDDOWN(AVERAGE(IF(($C$4:$C$28=K5)*(YEAR($I$2)-YEAR($D$4:$D$28)&gt;=20),$E$4:$E$28)),0)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 cm="1">
        <f t="array" ref="I8">fn비고(F8,G8,H8)</f>
        <v>토요일, 일요일, 공휴일(보유차량 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 cm="1">
        <f t="array" ref="I9">fn비고(F9,G9,H9)</f>
        <v/>
      </c>
      <c r="K9" s="1" t="s">
        <v>40</v>
      </c>
      <c r="L9" s="2" t="str" cm="1">
        <f t="array" ref="L9">_xlfn.CONCAT("직영 ",SUM(($B$4:$B$28=K9)*($C$4:$C$28="직영")),"곳 - ","위탁 ",SUM(($B$4:$B$28=K9)*($C$4:$C$28="위탁")),"곳")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1" t="str">
        <f t="shared" ref="N9:O16" si="0">TEXT(COUNTIFS($B$4:$B$28,$K9,$F$4:$F$28,"*"&amp;N$8&amp;"*")/COUNTIF($B$4:$B$28,$K9),"0%")</f>
        <v>75%</v>
      </c>
      <c r="O9" s="1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 cm="1">
        <f t="array" ref="I10">fn비고(F10,G10,H10)</f>
        <v>토요일, 일요일, 공휴일(2대)</v>
      </c>
      <c r="K10" s="1" t="s">
        <v>15</v>
      </c>
      <c r="L10" s="10" t="str" cm="1">
        <f t="array" ref="L10">_xlfn.CONCAT("직영 ",SUM(($B$4:$B$28=K10)*($C$4:$C$28="직영")),"곳 - ","위탁 ",SUM(($B$4:$B$28=K10)*($C$4:$C$28="위탁")),"곳")</f>
        <v>직영 1곳 - 위탁 2곳</v>
      </c>
      <c r="M10" s="11" t="str">
        <f t="shared" ref="M10:M16" si="1">TEXT(COUNTIFS($B$4:$B$28,$K10,$F$4:$F$28,"*"&amp;M$8&amp;"*")/COUNTIF($B$4:$B$28,$K10),"0%")</f>
        <v>67%</v>
      </c>
      <c r="N10" s="11" t="str">
        <f t="shared" si="0"/>
        <v>33%</v>
      </c>
      <c r="O10" s="11" t="str">
        <f t="shared" si="0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 cm="1">
        <f t="array" ref="I11">fn비고(F11,G11,H11)</f>
        <v/>
      </c>
      <c r="K11" s="1" t="s">
        <v>21</v>
      </c>
      <c r="L11" s="10" t="str" cm="1">
        <f t="array" ref="L11">_xlfn.CONCAT("직영 ",SUM(($B$4:$B$28=K11)*($C$4:$C$28="직영")),"곳 - ","위탁 ",SUM(($B$4:$B$28=K11)*($C$4:$C$28="위탁")),"곳")</f>
        <v>직영 1곳 - 위탁 2곳</v>
      </c>
      <c r="M11" s="11" t="str">
        <f t="shared" si="1"/>
        <v>67%</v>
      </c>
      <c r="N11" s="11" t="str">
        <f t="shared" si="0"/>
        <v>67%</v>
      </c>
      <c r="O11" s="11" t="str">
        <f t="shared" si="0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 cm="1">
        <f t="array" ref="I12">fn비고(F12,G12,H12)</f>
        <v/>
      </c>
      <c r="K12" s="1" t="s">
        <v>25</v>
      </c>
      <c r="L12" s="10" t="str" cm="1">
        <f t="array" ref="L12">_xlfn.CONCAT("직영 ",SUM(($B$4:$B$28=K12)*($C$4:$C$28="직영")),"곳 - ","위탁 ",SUM(($B$4:$B$28=K12)*($C$4:$C$28="위탁")),"곳")</f>
        <v>직영 2곳 - 위탁 2곳</v>
      </c>
      <c r="M12" s="11" t="str">
        <f t="shared" si="1"/>
        <v>50%</v>
      </c>
      <c r="N12" s="11" t="str">
        <f t="shared" si="0"/>
        <v>25%</v>
      </c>
      <c r="O12" s="11" t="str">
        <f t="shared" si="0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 cm="1">
        <f t="array" ref="I13">fn비고(F13,G13,H13)</f>
        <v>일요일(1대)</v>
      </c>
      <c r="K13" s="1" t="s">
        <v>42</v>
      </c>
      <c r="L13" s="10" t="str" cm="1">
        <f t="array" ref="L13">_xlfn.CONCAT("직영 ",SUM(($B$4:$B$28=K13)*($C$4:$C$28="직영")),"곳 - ","위탁 ",SUM(($B$4:$B$28=K13)*($C$4:$C$28="위탁")),"곳")</f>
        <v>직영 2곳 - 위탁 2곳</v>
      </c>
      <c r="M13" s="11" t="str">
        <f t="shared" si="1"/>
        <v>75%</v>
      </c>
      <c r="N13" s="11" t="str">
        <f t="shared" si="0"/>
        <v>50%</v>
      </c>
      <c r="O13" s="11" t="str">
        <f t="shared" si="0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 cm="1">
        <f t="array" ref="I14">fn비고(F14,G14,H14)</f>
        <v>공휴일(보유차량 없음)</v>
      </c>
      <c r="K14" s="1" t="s">
        <v>28</v>
      </c>
      <c r="L14" s="10" t="str" cm="1">
        <f t="array" ref="L14">_xlfn.CONCAT("직영 ",SUM(($B$4:$B$28=K14)*($C$4:$C$28="직영")),"곳 - ","위탁 ",SUM(($B$4:$B$28=K14)*($C$4:$C$28="위탁")),"곳")</f>
        <v>직영 2곳 - 위탁 1곳</v>
      </c>
      <c r="M14" s="11" t="str">
        <f t="shared" si="1"/>
        <v>67%</v>
      </c>
      <c r="N14" s="11" t="str">
        <f t="shared" si="0"/>
        <v>33%</v>
      </c>
      <c r="O14" s="11" t="str">
        <f t="shared" si="0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 cm="1">
        <f t="array" ref="I15">fn비고(F15,G15,H15)</f>
        <v/>
      </c>
      <c r="K15" s="1" t="s">
        <v>50</v>
      </c>
      <c r="L15" s="10" t="str" cm="1">
        <f t="array" ref="L15">_xlfn.CONCAT("직영 ",SUM(($B$4:$B$28=K15)*($C$4:$C$28="직영")),"곳 - ","위탁 ",SUM(($B$4:$B$28=K15)*($C$4:$C$28="위탁")),"곳")</f>
        <v>직영 0곳 - 위탁 2곳</v>
      </c>
      <c r="M15" s="11" t="str">
        <f t="shared" si="1"/>
        <v>0%</v>
      </c>
      <c r="N15" s="11" t="str">
        <f t="shared" si="0"/>
        <v>100%</v>
      </c>
      <c r="O15" s="11" t="str">
        <f t="shared" si="0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 cm="1">
        <f t="array" ref="I16">fn비고(F16,G16,H16)</f>
        <v/>
      </c>
      <c r="K16" s="1" t="s">
        <v>32</v>
      </c>
      <c r="L16" s="10" t="str" cm="1">
        <f t="array" ref="L16">_xlfn.CONCAT("직영 ",SUM(($B$4:$B$28=K16)*($C$4:$C$28="직영")),"곳 - ","위탁 ",SUM(($B$4:$B$28=K16)*($C$4:$C$28="위탁")),"곳")</f>
        <v>직영 2곳 - 위탁 0곳</v>
      </c>
      <c r="M16" s="11" t="str">
        <f t="shared" si="1"/>
        <v>50%</v>
      </c>
      <c r="N16" s="11" t="str">
        <f t="shared" si="0"/>
        <v>50%</v>
      </c>
      <c r="O16" s="11" t="str">
        <f t="shared" si="0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 cm="1">
        <f t="array" ref="I19">fn비고(F19,G19,H19)</f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10" t="s">
        <v>23</v>
      </c>
      <c r="I20" s="10" t="str" cm="1">
        <f t="array" ref="I20">fn비고(F20,G20,H20)</f>
        <v>일요일(보유차량 없음)</v>
      </c>
      <c r="K20" s="1" t="s">
        <v>19</v>
      </c>
      <c r="L20" s="1" t="str" cm="1">
        <f t="array" ref="L20">INDEX($A$4:$A$28,MATCH(MAX(($C$4:$C$28=K20)*$E$4:$E$28),($C$4:$C$28=K20)*$E$4:$E$28,0))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 cm="1">
        <f t="array" ref="I21">fn비고(F21,G21,H21)</f>
        <v>공휴일(3대)</v>
      </c>
      <c r="K21" s="1" t="s">
        <v>16</v>
      </c>
      <c r="L21" s="11" t="str" cm="1">
        <f t="array" ref="L21">INDEX($A$4:$A$28,MATCH(MAX(($C$4:$C$28=K21)*$E$4:$E$28),($C$4:$C$28=K21)*$E$4:$E$28,0))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H11" sqref="H11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</cols>
  <sheetData>
    <row r="1" spans="1:3" x14ac:dyDescent="0.3">
      <c r="A1" s="22" t="s">
        <v>86</v>
      </c>
      <c r="B1" s="9" t="s">
        <v>207</v>
      </c>
    </row>
    <row r="3" spans="1:3" x14ac:dyDescent="0.3">
      <c r="A3" s="24" t="s">
        <v>85</v>
      </c>
      <c r="B3" s="24" t="s">
        <v>210</v>
      </c>
      <c r="C3" s="25"/>
    </row>
    <row r="4" spans="1:3" x14ac:dyDescent="0.3">
      <c r="A4" s="25" t="s">
        <v>108</v>
      </c>
      <c r="B4" s="25"/>
      <c r="C4" s="23"/>
    </row>
    <row r="5" spans="1:3" x14ac:dyDescent="0.3">
      <c r="A5" s="25"/>
      <c r="B5" s="25" t="s">
        <v>208</v>
      </c>
      <c r="C5" s="23">
        <v>226.5</v>
      </c>
    </row>
    <row r="6" spans="1:3" x14ac:dyDescent="0.3">
      <c r="A6" s="25"/>
      <c r="B6" s="25" t="s">
        <v>209</v>
      </c>
      <c r="C6" s="23">
        <v>1</v>
      </c>
    </row>
    <row r="7" spans="1:3" x14ac:dyDescent="0.3">
      <c r="A7" s="25"/>
      <c r="B7" s="25"/>
      <c r="C7" s="23"/>
    </row>
    <row r="8" spans="1:3" x14ac:dyDescent="0.3">
      <c r="A8" s="25" t="s">
        <v>92</v>
      </c>
      <c r="B8" s="25"/>
      <c r="C8" s="23"/>
    </row>
    <row r="9" spans="1:3" x14ac:dyDescent="0.3">
      <c r="A9" s="25"/>
      <c r="B9" s="25" t="s">
        <v>208</v>
      </c>
      <c r="C9" s="23">
        <v>265.33333333333331</v>
      </c>
    </row>
    <row r="10" spans="1:3" x14ac:dyDescent="0.3">
      <c r="A10" s="25"/>
      <c r="B10" s="25" t="s">
        <v>209</v>
      </c>
      <c r="C10" s="23">
        <v>0.66666666666666663</v>
      </c>
    </row>
    <row r="11" spans="1:3" x14ac:dyDescent="0.3">
      <c r="A11" s="25"/>
      <c r="B11" s="25"/>
      <c r="C11" s="23"/>
    </row>
    <row r="12" spans="1:3" x14ac:dyDescent="0.3">
      <c r="A12" s="25" t="s">
        <v>96</v>
      </c>
      <c r="B12" s="25"/>
      <c r="C12" s="23"/>
    </row>
    <row r="13" spans="1:3" x14ac:dyDescent="0.3">
      <c r="A13" s="25"/>
      <c r="B13" s="25" t="s">
        <v>208</v>
      </c>
      <c r="C13" s="23">
        <v>239.33333333333334</v>
      </c>
    </row>
    <row r="14" spans="1:3" x14ac:dyDescent="0.3">
      <c r="A14" s="25"/>
      <c r="B14" s="25" t="s">
        <v>209</v>
      </c>
      <c r="C14" s="23">
        <v>1.6666666666666667</v>
      </c>
    </row>
    <row r="15" spans="1:3" x14ac:dyDescent="0.3">
      <c r="A15" s="25"/>
      <c r="B15" s="25"/>
      <c r="C15" s="23"/>
    </row>
    <row r="16" spans="1:3" x14ac:dyDescent="0.3">
      <c r="A16" s="25" t="s">
        <v>211</v>
      </c>
      <c r="B16" s="25"/>
      <c r="C16" s="23">
        <v>245.875</v>
      </c>
    </row>
    <row r="17" spans="1:3" x14ac:dyDescent="0.3">
      <c r="A17" s="25" t="s">
        <v>212</v>
      </c>
      <c r="B17" s="25"/>
      <c r="C17" s="23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F7" sqref="F7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148</v>
      </c>
      <c r="I2" s="13" t="s">
        <v>150</v>
      </c>
      <c r="J2" s="13" t="s">
        <v>151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columnSort="1" ref="A2:F22">
    <sortCondition ref="A2:F2" customList="접수번호,종류,기간,숙박비,교통비,식비"/>
  </sortState>
  <dataConsolidate function="max" topLabels="1">
    <dataRefs count="1">
      <dataRef ref="B2:D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workbookViewId="0">
      <selection activeCell="J21" sqref="J21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19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19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19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19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19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19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19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19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19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19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19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19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19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19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19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19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19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19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19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19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19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19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19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19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19">
        <v>-0.18000000000000005</v>
      </c>
    </row>
    <row r="28" spans="1:5" x14ac:dyDescent="0.3">
      <c r="E28" s="20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L18" sqref="L18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workbookViewId="0">
      <selection activeCell="G20" sqref="G20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9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 t="s">
        <v>213</v>
      </c>
      <c r="B5" s="17">
        <v>45927</v>
      </c>
      <c r="C5" s="10" t="s">
        <v>198</v>
      </c>
      <c r="D5" s="10">
        <v>2</v>
      </c>
      <c r="E5" s="16">
        <v>120000</v>
      </c>
      <c r="G5" s="11" t="s">
        <v>199</v>
      </c>
      <c r="H5" s="15">
        <v>120000</v>
      </c>
    </row>
    <row r="6" spans="1:8" x14ac:dyDescent="0.3">
      <c r="A6" s="10" t="s">
        <v>214</v>
      </c>
      <c r="B6" s="17">
        <v>45927</v>
      </c>
      <c r="C6" s="10" t="s">
        <v>215</v>
      </c>
      <c r="D6" s="10">
        <v>2</v>
      </c>
      <c r="E6" s="16">
        <v>360000</v>
      </c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</cp:lastModifiedBy>
  <cp:lastPrinted>2025-09-27T05:09:17Z</cp:lastPrinted>
  <dcterms:created xsi:type="dcterms:W3CDTF">2023-05-30T06:41:20Z</dcterms:created>
  <dcterms:modified xsi:type="dcterms:W3CDTF">2025-09-27T06:20:46Z</dcterms:modified>
</cp:coreProperties>
</file>