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GPC\Pictures\"/>
    </mc:Choice>
  </mc:AlternateContent>
  <xr:revisionPtr revIDLastSave="0" documentId="13_ncr:1_{A1827FB1-77CC-4B54-81BB-753271452D27}" xr6:coauthVersionLast="47" xr6:coauthVersionMax="47" xr10:uidLastSave="{00000000-0000-0000-0000-000000000000}"/>
  <bookViews>
    <workbookView xWindow="-108" yWindow="-108" windowWidth="23256" windowHeight="12456" tabRatio="784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N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 a="1"/>
  <c r="N9" i="3" s="1"/>
  <c r="O9" i="3" a="1"/>
  <c r="O9" i="3" s="1"/>
  <c r="N10" i="3" a="1"/>
  <c r="N10" i="3" s="1"/>
  <c r="O10" i="3" a="1"/>
  <c r="O10" i="3"/>
  <c r="N11" i="3" a="1"/>
  <c r="N11" i="3" s="1"/>
  <c r="O11" i="3" a="1"/>
  <c r="O11" i="3" s="1"/>
  <c r="N12" i="3" a="1"/>
  <c r="N12" i="3" s="1"/>
  <c r="O12" i="3" a="1"/>
  <c r="O12" i="3"/>
  <c r="N13" i="3" a="1"/>
  <c r="N13" i="3" s="1"/>
  <c r="O13" i="3" a="1"/>
  <c r="O13" i="3" s="1"/>
  <c r="N14" i="3" a="1"/>
  <c r="N14" i="3" s="1"/>
  <c r="O14" i="3" a="1"/>
  <c r="O14" i="3"/>
  <c r="N15" i="3" a="1"/>
  <c r="N15" i="3" s="1"/>
  <c r="O15" i="3" a="1"/>
  <c r="O15" i="3" s="1"/>
  <c r="N16" i="3" a="1"/>
  <c r="N16" i="3" s="1"/>
  <c r="O16" i="3" a="1"/>
  <c r="O16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9" i="3" a="1"/>
  <c r="M9" i="3" s="1"/>
  <c r="I5" i="3" a="1"/>
  <c r="I6" i="3" a="1"/>
  <c r="I10" i="3" a="1"/>
  <c r="I14" i="3" a="1"/>
  <c r="I18" i="3" a="1"/>
  <c r="I22" i="3" a="1"/>
  <c r="I26" i="3" a="1"/>
  <c r="I9" i="3" a="1"/>
  <c r="I21" i="3" a="1"/>
  <c r="I7" i="3" a="1"/>
  <c r="I11" i="3" a="1"/>
  <c r="I15" i="3" a="1"/>
  <c r="I19" i="3" a="1"/>
  <c r="I23" i="3" a="1"/>
  <c r="I27" i="3" a="1"/>
  <c r="I13" i="3" a="1"/>
  <c r="I25" i="3" a="1"/>
  <c r="I8" i="3" a="1"/>
  <c r="I12" i="3" a="1"/>
  <c r="I16" i="3" a="1"/>
  <c r="I20" i="3" a="1"/>
  <c r="I24" i="3" a="1"/>
  <c r="I28" i="3" a="1"/>
  <c r="I17" i="3" a="1"/>
  <c r="I4" i="3" a="1"/>
  <c r="I17" i="3" l="1"/>
  <c r="I28" i="3"/>
  <c r="I24" i="3"/>
  <c r="I20" i="3"/>
  <c r="I16" i="3"/>
  <c r="I12" i="3"/>
  <c r="I8" i="3"/>
  <c r="I25" i="3"/>
  <c r="I13" i="3"/>
  <c r="I27" i="3"/>
  <c r="I23" i="3"/>
  <c r="I19" i="3"/>
  <c r="I15" i="3"/>
  <c r="I11" i="3"/>
  <c r="I7" i="3"/>
  <c r="I21" i="3"/>
  <c r="I9" i="3"/>
  <c r="I26" i="3"/>
  <c r="I22" i="3"/>
  <c r="I18" i="3"/>
  <c r="I14" i="3"/>
  <c r="I10" i="3"/>
  <c r="I6" i="3"/>
  <c r="I5" i="3"/>
  <c r="I4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D494C5D3-6DFE-4AA4-899B-D9BC524DD3D6}" sourceFile="C:\Users\LGPC\Desktop\기출\01회\재활용센터.accdb" keepAlive="1" name="재활용센터" type="5" refreshedVersion="8" background="1">
    <dbPr connection="Provider=Microsoft.ACE.OLEDB.12.0;User ID=Admin;Data Source=C:\Users\LGPC\Desktop\기출\01회\재활용센터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센터관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<sst xmlns="http://schemas.openxmlformats.org/spreadsheetml/2006/main" count="536" uniqueCount="216">
  <si>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</si>
  <si>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</si>
  <si>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</si>
  <si>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</si>
  <si>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</si>
  <si>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</si>
  <si>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</si>
  <si>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</si>
  <si>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</si>
  <si>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</si>
  <si>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</si>
  <si>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</si>
  <si>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</si>
  <si>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</si>
  <si>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</si>
  <si>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</si>
  <si>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</si>
  <si>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</si>
  <si>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</si>
  <si>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</si>
  <si>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</si>
  <si>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</si>
  <si>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</si>
  <si>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</si>
  <si>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</si>
  <si>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</si>
  <si>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</si>
  <si>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</si>
  <si>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</si>
  <si>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</si>
  <si>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</si>
  <si>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</si>
  <si>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</si>
  <si>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</si>
  <si>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</si>
  <si>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</si>
  <si>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</si>
  <si>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</si>
  <si>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</si>
  <si>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</si>
  <si>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</si>
  <si>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</si>
  <si>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</si>
  <si>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</si>
  <si>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</si>
  <si>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</si>
  <si>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</si>
  <si>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</si>
  <si>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</si>
  <si>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</si>
  <si>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</si>
  <si>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</si>
  <si>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</si>
  <si>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</si>
  <si>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</si>
  <si>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</si>
  <si>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</si>
  <si>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</si>
  <si>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</si>
  <si>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</si>
  <si>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</si>
  <si>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</si>
  <si>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</si>
  <si>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</si>
  <si>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</si>
  <si>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</si>
  <si>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</si>
  <si>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</si>
  <si>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</si>
  <si>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</si>
  <si>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</si>
  <si>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</si>
  <si>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</si>
  <si>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</si>
  <si>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</si>
  <si>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</si>
  <si>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</si>
  <si>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</si>
  <si>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</si>
  <si>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</si>
  <si>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</si>
  <si>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</si>
  <si>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</si>
  <si>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</si>
  <si>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</si>
  <si>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</si>
  <si>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</si>
  <si>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</si>
  <si>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</si>
  <si>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</si>
  <si>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</si>
  <si>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</si>
  <si>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</si>
  <si>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</si>
  <si>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</si>
  <si>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</si>
  <si>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</si>
  <si>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</si>
  <si>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</si>
  <si>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</si>
  <si>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</si>
  <si>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</si>
  <si>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</si>
  <si>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</si>
  <si>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</si>
  <si>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</si>
  <si>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</si>
  <si>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</si>
  <si>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</si>
  <si>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</si>
  <si>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</si>
  <si>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</si>
  <si>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</si>
  <si>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</si>
  <si>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</si>
  <si>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</si>
  <si>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</si>
  <si>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</si>
  <si>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</si>
  <si>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</si>
  <si>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</si>
  <si>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</si>
  <si>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</si>
  <si>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</si>
  <si>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</si>
  <si>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</si>
  <si>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</si>
  <si>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</si>
  <si>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</si>
  <si>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</si>
  <si>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</si>
  <si>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</si>
  <si>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</si>
  <si>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</si>
  <si>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</si>
  <si>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</si>
  <si>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</si>
  <si>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</si>
  <si>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</si>
  <si>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</si>
  <si>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</si>
  <si>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</si>
  <si>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</si>
  <si>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</si>
  <si>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</si>
  <si>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</si>
  <si>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</si>
  <si>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</si>
  <si>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</si>
  <si>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</si>
  <si>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</si>
  <si>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</si>
  <si>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</si>
  <si>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</si>
  <si>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</si>
  <si>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</si>
  <si>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</si>
  <si>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</si>
  <si>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</si>
  <si>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</si>
  <si>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</si>
  <si>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</si>
  <si>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</si>
  <si>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</si>
  <si>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</si>
  <si>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</si>
  <si>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</si>
  <si>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</si>
  <si>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</si>
  <si>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</si>
  <si>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</si>
  <si>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</si>
  <si>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</si>
  <si>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</si>
  <si>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</si>
  <si>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</si>
  <si>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</si>
  <si>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</si>
  <si>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</si>
  <si>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</si>
  <si>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</si>
  <si>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</si>
  <si>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</si>
  <si>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</si>
  <si>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</si>
  <si>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</si>
  <si>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</si>
  <si>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</si>
  <si>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</si>
  <si>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</si>
  <si>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</si>
  <si>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</si>
  <si>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</si>
  <si>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</si>
  <si>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</si>
  <si>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</si>
  <si>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</si>
  <si>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</si>
  <si>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</si>
  <si>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</si>
  <si>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</si>
  <si>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</si>
  <si>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</si>
  <si>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</si>
  <si>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</si>
  <si>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</si>
  <si>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</si>
  <si>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</si>
  <si>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</si>
  <si>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보유차량</t>
  </si>
  <si>
    <t>전체 평균 : 보유차량</t>
  </si>
  <si>
    <t>평균 : 면적</t>
  </si>
  <si>
    <t>전체 평균 : 면적</t>
  </si>
  <si>
    <t>숙박비</t>
    <phoneticPr fontId="1" type="noConversion"/>
  </si>
  <si>
    <t>교통비</t>
    <phoneticPr fontId="1" type="noConversion"/>
  </si>
  <si>
    <t>종류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</si>
</sst>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#%;[Magenta]&quot;▼&quot;\-#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8-46DB-BAE1-DB9FEA725E7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8-46DB-BAE1-DB9FEA725E7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8-46DB-BAE1-DB9FEA725E7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8-46DB-BAE1-DB9FEA725E7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8-46DB-BAE1-DB9FEA725E7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8-46DB-BAE1-DB9FEA725E7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8-46DB-BAE1-DB9FEA725E7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8-46DB-BAE1-DB9FEA725E7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4</xdr:row>
      <xdr:rowOff>0</xdr:rowOff>
    </xdr:from>
    <xdr:to>
      <xdr:col>7</xdr:col>
      <xdr:colOff>30480</xdr:colOff>
      <xdr:row>5</xdr:row>
      <xdr:rowOff>213360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52BBC2C-0BCF-EE3C-1A76-FC07232E869F}"/>
            </a:ext>
          </a:extLst>
        </xdr:cNvPr>
        <xdr:cNvSpPr/>
      </xdr:nvSpPr>
      <xdr:spPr>
        <a:xfrm>
          <a:off x="5486400" y="883920"/>
          <a:ext cx="89154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7620</xdr:colOff>
      <xdr:row>2</xdr:row>
      <xdr:rowOff>213360</xdr:rowOff>
    </xdr:to>
    <xdr:sp macro="[0]!서식적용" textlink="">
      <xdr:nvSpPr>
        <xdr:cNvPr id="4" name="사각형: 빗면 3">
          <a:extLst>
            <a:ext uri="{FF2B5EF4-FFF2-40B4-BE49-F238E27FC236}">
              <a16:creationId xmlns:a16="http://schemas.microsoft.com/office/drawing/2014/main" id="{6E2C9C95-DA17-BABB-76D8-3D0D4DF57A70}"/>
            </a:ext>
          </a:extLst>
        </xdr:cNvPr>
        <xdr:cNvSpPr/>
      </xdr:nvSpPr>
      <xdr:spPr>
        <a:xfrm>
          <a:off x="5494020" y="220980"/>
          <a:ext cx="86106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  <a:endParaRPr lang="en-US" altLang="ko-KR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승하" refreshedDate="45603.536508217592" backgroundQuery="1" createdVersion="8" refreshedVersion="8" minRefreshableVersion="3" recordCount="26" xr:uid="{021380AC-D18A-4346-8856-F37469525D7A}">
  <cacheSource type="external" connectionId="2"/>
  <cacheFields count="7">
    <cacheField name="센터코드" numFmtId="0">
      <sharedItems count="25">
        <s v="c01"/>
        <s v="c02"/>
        <s v="c03"/>
        <s v="c04"/>
        <s v="c05"/>
        <s v="c06"/>
        <s v="c07"/>
        <s v="c08"/>
        <s v="c09"/>
        <s v="c10"/>
        <s v="c11"/>
        <s v="c12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</sharedItems>
    </cacheField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개설일" numFmtId="0">
      <sharedItems containsSemiMixedTypes="0" containsNonDate="0" containsDate="1" containsString="0" minDate="1999-11-17T00:00:00" maxDate="2024-05-13T00:00:00" count="25">
        <d v="2021-12-20T00:00:00"/>
        <d v="2019-08-04T00:00:00"/>
        <d v="2001-03-05T00:00:00"/>
        <d v="2011-07-02T00:00:00"/>
        <d v="2003-01-14T00:00:00"/>
        <d v="1999-11-17T00:00:00"/>
        <d v="2010-10-21T00:00:00"/>
        <d v="2017-03-27T00:00:00"/>
        <d v="2014-10-10T00:00:00"/>
        <d v="2009-11-07T00:00:00"/>
        <d v="2010-03-04T00:00:00"/>
        <d v="2017-11-23T00:00:00"/>
        <d v="2020-05-27T00:00:00"/>
        <d v="2018-06-09T00:00:00"/>
        <d v="2004-04-18T00:00:00"/>
        <d v="2010-11-13T00:00:00"/>
        <d v="2014-12-08T00:00:00"/>
        <d v="2012-02-24T00:00:00"/>
        <d v="2013-08-24T00:00:00"/>
        <d v="2001-05-09T00:00:00"/>
        <d v="2005-09-04T00:00:00"/>
        <d v="2011-06-12T00:00:00"/>
        <d v="2014-11-18T00:00:00"/>
        <d v="2024-05-12T00:00:00"/>
        <d v="2014-04-06T00:00:00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취급품목정보" numFmtId="0">
      <sharedItems count="21">
        <s v="종이류, 가구, 가전 등"/>
        <s v="가전가구"/>
        <s v="스티로폼류, 플라스틱류, 가구, 가전 등"/>
        <s v="가구, 플라스틱류, 캔류, 고철류 등"/>
        <s v="가구가전"/>
        <s v="종이류, 플라스틱류, 가전, 의류 등"/>
        <s v="종이류, 고철류, 의류, 플라스틱류 등"/>
        <s v="종이류, 의류, 가전 등"/>
        <s v="옷, 신발, 가방, 가구 등"/>
        <s v="종이류, 의류,  플라스틱류, 스티로폼류 등"/>
        <s v="종이류, 플라스틱류, 의류, 고철류 등"/>
        <s v="종이류, 합성수지, 가구, 고철류 등"/>
        <s v="옷, 가전, 신발, 가방, 가구 등"/>
        <s v="가구, 의류,  플라스틱류, 스티로폼류 등"/>
        <s v="의류, 플라스틱류, 공병, 고철 등"/>
        <s v="종이류, 합성수지, 가구, 의류 등"/>
        <s v="슬라스틱류, 고철, 의류 등"/>
        <s v="종이류, 가전, 알루미늄 등"/>
        <s v="종이류, 의류, 캔류, 가구, 가전 등"/>
        <s v="종이류, 고철류, 공병, 의류 등"/>
        <s v="폐지, 알루미늄 등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0"/>
    <x v="0"/>
    <x v="0"/>
    <x v="0"/>
    <x v="0"/>
    <x v="0"/>
    <x v="0"/>
  </r>
  <r>
    <x v="1"/>
    <x v="1"/>
    <x v="1"/>
    <x v="1"/>
    <x v="1"/>
    <x v="1"/>
    <x v="1"/>
  </r>
  <r>
    <x v="2"/>
    <x v="2"/>
    <x v="1"/>
    <x v="2"/>
    <x v="2"/>
    <x v="2"/>
    <x v="2"/>
  </r>
  <r>
    <x v="3"/>
    <x v="3"/>
    <x v="0"/>
    <x v="3"/>
    <x v="3"/>
    <x v="3"/>
    <x v="3"/>
  </r>
  <r>
    <x v="4"/>
    <x v="4"/>
    <x v="0"/>
    <x v="4"/>
    <x v="4"/>
    <x v="4"/>
    <x v="0"/>
  </r>
  <r>
    <x v="5"/>
    <x v="5"/>
    <x v="0"/>
    <x v="5"/>
    <x v="5"/>
    <x v="4"/>
    <x v="1"/>
  </r>
  <r>
    <x v="6"/>
    <x v="6"/>
    <x v="1"/>
    <x v="6"/>
    <x v="6"/>
    <x v="5"/>
    <x v="3"/>
  </r>
  <r>
    <x v="7"/>
    <x v="7"/>
    <x v="0"/>
    <x v="7"/>
    <x v="7"/>
    <x v="6"/>
    <x v="3"/>
  </r>
  <r>
    <x v="8"/>
    <x v="0"/>
    <x v="1"/>
    <x v="8"/>
    <x v="8"/>
    <x v="7"/>
    <x v="0"/>
  </r>
  <r>
    <x v="9"/>
    <x v="1"/>
    <x v="1"/>
    <x v="9"/>
    <x v="9"/>
    <x v="8"/>
    <x v="3"/>
  </r>
  <r>
    <x v="10"/>
    <x v="2"/>
    <x v="1"/>
    <x v="10"/>
    <x v="10"/>
    <x v="9"/>
    <x v="0"/>
  </r>
  <r>
    <x v="11"/>
    <x v="3"/>
    <x v="1"/>
    <x v="11"/>
    <x v="11"/>
    <x v="10"/>
    <x v="3"/>
  </r>
  <r>
    <x v="12"/>
    <x v="4"/>
    <x v="1"/>
    <x v="12"/>
    <x v="12"/>
    <x v="11"/>
    <x v="1"/>
  </r>
  <r>
    <x v="13"/>
    <x v="3"/>
    <x v="0"/>
    <x v="13"/>
    <x v="13"/>
    <x v="12"/>
    <x v="0"/>
  </r>
  <r>
    <x v="14"/>
    <x v="0"/>
    <x v="0"/>
    <x v="14"/>
    <x v="14"/>
    <x v="13"/>
    <x v="3"/>
  </r>
  <r>
    <x v="15"/>
    <x v="5"/>
    <x v="1"/>
    <x v="15"/>
    <x v="15"/>
    <x v="14"/>
    <x v="3"/>
  </r>
  <r>
    <x v="16"/>
    <x v="5"/>
    <x v="0"/>
    <x v="16"/>
    <x v="16"/>
    <x v="15"/>
    <x v="2"/>
  </r>
  <r>
    <x v="17"/>
    <x v="4"/>
    <x v="1"/>
    <x v="17"/>
    <x v="17"/>
    <x v="16"/>
    <x v="2"/>
  </r>
  <r>
    <x v="18"/>
    <x v="4"/>
    <x v="0"/>
    <x v="18"/>
    <x v="18"/>
    <x v="4"/>
    <x v="0"/>
  </r>
  <r>
    <x v="19"/>
    <x v="6"/>
    <x v="1"/>
    <x v="19"/>
    <x v="19"/>
    <x v="17"/>
    <x v="2"/>
  </r>
  <r>
    <x v="20"/>
    <x v="7"/>
    <x v="0"/>
    <x v="20"/>
    <x v="20"/>
    <x v="18"/>
    <x v="1"/>
  </r>
  <r>
    <x v="21"/>
    <x v="0"/>
    <x v="0"/>
    <x v="21"/>
    <x v="21"/>
    <x v="1"/>
    <x v="0"/>
  </r>
  <r>
    <x v="22"/>
    <x v="1"/>
    <x v="0"/>
    <x v="22"/>
    <x v="22"/>
    <x v="19"/>
    <x v="3"/>
  </r>
  <r>
    <x v="23"/>
    <x v="2"/>
    <x v="0"/>
    <x v="23"/>
    <x v="23"/>
    <x v="2"/>
    <x v="0"/>
  </r>
  <r>
    <x v="24"/>
    <x v="3"/>
    <x v="1"/>
    <x v="24"/>
    <x v="24"/>
    <x v="2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05B727-F609-4780-ABF3-24A8D3C7CC3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7">
    <pivotField compact="0" showAll="0" insertBlankRow="1"/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compact="0" showAll="0" insertBlankRow="1"/>
    <pivotField dataField="1" compact="0" showAll="0" insertBlankRow="1"/>
    <pivotField compact="0" showAll="0" insertBlankRow="1"/>
    <pivotField dataField="1" compact="0" showAll="0" insertBlankRow="1"/>
  </pivotFields>
  <rowFields count="2">
    <field x="1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2" hier="-1"/>
  </pageFields>
  <dataFields count="2">
    <dataField name="평균 : 면적" fld="4" subtotal="average" baseField="1" baseItem="2" numFmtId="177"/>
    <dataField name="평균 : 보유차량" fld="6" subtotal="average" baseField="1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2" workbookViewId="0">
      <selection activeCell="D7" sqref="D7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  <c r="F2" t="b">
        <f>AND($C4="직영",ISEVEN(DAY($D4)))</f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5" t="s">
        <v>206</v>
      </c>
    </row>
    <row r="31" spans="1:8" x14ac:dyDescent="0.4">
      <c r="A31" t="b">
        <f>AND(YEAR(D4)&gt;=2018,RIGHT(H4,3)&lt;&gt;"",RIGHT(H4,3)&lt;&gt;"토요일")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topLeftCell="H1" zoomScale="81" zoomScaleNormal="81" workbookViewId="0">
      <selection activeCell="M21" sqref="M2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7.5976562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ROUNDDOWN(AVERAGE(IF(((YEAR($I$2)-YEAR($D$4:$D$28))&gt;=20)*($C$4:$C$28=K4),$E$4:$E$28)),0)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ROUNDDOWN(AVERAGE(IF(((YEAR($I$2)-YEAR($D$4:$D$28))&gt;=20)*($C$4:$C$28=K5),$E$4:$E$28)),0)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>토요일, 일요일(보유차량없음)</v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>(보유차량없음)</v>
      </c>
      <c r="K9" s="1" t="s">
        <v>40</v>
      </c>
      <c r="L9" s="2" t="str">
        <f t="array" ref="L9">_xlfn.CONCAT("직영 ",SUM(($B$4:$B$28=K9)*($C$4:$C$28="직영")),"곳"," - ","위탁 ",SUM(($B$4:$B$28=K9)*($C$4:$C$28="위탁")),"곳")</f>
        <v>직영 3곳 - 위탁 1곳</v>
      </c>
      <c r="M9" s="1" t="str">
        <f t="array" ref="M9">TEXT(COUNTIFS($B$4:$B$28,$K9,$F$4:$F$28,"*"&amp;M$8&amp;"*")/COUNTIF($B$4:$B$28,$K9),"0%")</f>
        <v>75%</v>
      </c>
      <c r="N9" s="1" t="str">
        <f t="array" ref="N9">TEXT(COUNTIFS($B$4:$B$28,$K9,$F$4:$F$28,"*"&amp;N$8&amp;"*")/COUNTIF($B$4:$B$28,$K9),"0%")</f>
        <v>75%</v>
      </c>
      <c r="O9" s="1" t="str">
        <f t="array" ref="O9">TEXT(COUNTIFS($B$4:$B$28,$K9,$F$4:$F$28,"*"&amp;O$8&amp;"*")/COUNTIF($B$4:$B$28,$K9),"0%")</f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",SUM(($B$4:$B$28=K10)*($C$4:$C$28="직영")),"곳"," - ","위탁 ",SUM(($B$4:$B$28=K10)*($C$4:$C$28="위탁")),"곳")</f>
        <v>직영 1곳 - 위탁 2곳</v>
      </c>
      <c r="M10" s="1" t="str">
        <f t="array" ref="M10">TEXT(COUNTIFS($B$4:$B$28,$K10,$F$4:$F$28,"*"&amp;M$8&amp;"*")/COUNTIF($B$4:$B$28,$K10),"0%")</f>
        <v>67%</v>
      </c>
      <c r="N10" s="1" t="str">
        <f t="array" ref="N10">TEXT(COUNTIFS($B$4:$B$28,$K10,$F$4:$F$28,"*"&amp;N$8&amp;"*")/COUNTIF($B$4:$B$28,$K10),"0%")</f>
        <v>33%</v>
      </c>
      <c r="O10" s="1" t="str">
        <f t="array" ref="O10">TEXT(COUNTIFS($B$4:$B$28,$K10,$F$4:$F$28,"*"&amp;O$8&amp;"*")/COUNTIF($B$4:$B$28,$K10),"0%")</f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",SUM(($B$4:$B$28=K11)*($C$4:$C$28="직영")),"곳"," - ","위탁 ",SUM(($B$4:$B$28=K11)*($C$4:$C$28="위탁")),"곳")</f>
        <v>직영 1곳 - 위탁 2곳</v>
      </c>
      <c r="M11" s="1" t="str">
        <f t="array" ref="M11">TEXT(COUNTIFS($B$4:$B$28,$K11,$F$4:$F$28,"*"&amp;M$8&amp;"*")/COUNTIF($B$4:$B$28,$K11),"0%")</f>
        <v>67%</v>
      </c>
      <c r="N11" s="1" t="str">
        <f t="array" ref="N11">TEXT(COUNTIFS($B$4:$B$28,$K11,$F$4:$F$28,"*"&amp;N$8&amp;"*")/COUNTIF($B$4:$B$28,$K11),"0%")</f>
        <v>67%</v>
      </c>
      <c r="O11" s="1" t="str">
        <f t="array" ref="O11">TEXT(COUNTIFS($B$4:$B$28,$K11,$F$4:$F$28,"*"&amp;O$8&amp;"*")/COUNTIF($B$4:$B$28,$K11),"0%")</f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",SUM(($B$4:$B$28=K12)*($C$4:$C$28="직영")),"곳"," - ","위탁 ",SUM(($B$4:$B$28=K12)*($C$4:$C$28="위탁")),"곳")</f>
        <v>직영 2곳 - 위탁 2곳</v>
      </c>
      <c r="M12" s="1" t="str">
        <f t="array" ref="M12">TEXT(COUNTIFS($B$4:$B$28,$K12,$F$4:$F$28,"*"&amp;M$8&amp;"*")/COUNTIF($B$4:$B$28,$K12),"0%")</f>
        <v>50%</v>
      </c>
      <c r="N12" s="1" t="str">
        <f t="array" ref="N12">TEXT(COUNTIFS($B$4:$B$28,$K12,$F$4:$F$28,"*"&amp;N$8&amp;"*")/COUNTIF($B$4:$B$28,$K12),"0%")</f>
        <v>25%</v>
      </c>
      <c r="O12" s="1" t="str">
        <f t="array" ref="O12">TEXT(COUNTIFS($B$4:$B$28,$K12,$F$4:$F$28,"*"&amp;O$8&amp;"*")/COUNTIF($B$4:$B$28,$K12),"0%")</f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",SUM(($B$4:$B$28=K13)*($C$4:$C$28="직영")),"곳"," - ","위탁 ",SUM(($B$4:$B$28=K13)*($C$4:$C$28="위탁")),"곳")</f>
        <v>직영 2곳 - 위탁 2곳</v>
      </c>
      <c r="M13" s="1" t="str">
        <f t="array" ref="M13">TEXT(COUNTIFS($B$4:$B$28,$K13,$F$4:$F$28,"*"&amp;M$8&amp;"*")/COUNTIF($B$4:$B$28,$K13),"0%")</f>
        <v>75%</v>
      </c>
      <c r="N13" s="1" t="str">
        <f t="array" ref="N13">TEXT(COUNTIFS($B$4:$B$28,$K13,$F$4:$F$28,"*"&amp;N$8&amp;"*")/COUNTIF($B$4:$B$28,$K13),"0%")</f>
        <v>50%</v>
      </c>
      <c r="O13" s="1" t="str">
        <f t="array" ref="O13">TEXT(COUNTIFS($B$4:$B$28,$K13,$F$4:$F$28,"*"&amp;O$8&amp;"*")/COUNTIF($B$4:$B$28,$K13),"0%")</f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공휴일(보유차량없음)</v>
      </c>
      <c r="K14" s="1" t="s">
        <v>28</v>
      </c>
      <c r="L14" s="2" t="str">
        <f t="array" ref="L14">_xlfn.CONCAT("직영 ",SUM(($B$4:$B$28=K14)*($C$4:$C$28="직영")),"곳"," - ","위탁 ",SUM(($B$4:$B$28=K14)*($C$4:$C$28="위탁")),"곳")</f>
        <v>직영 2곳 - 위탁 1곳</v>
      </c>
      <c r="M14" s="1" t="str">
        <f t="array" ref="M14">TEXT(COUNTIFS($B$4:$B$28,$K14,$F$4:$F$28,"*"&amp;M$8&amp;"*")/COUNTIF($B$4:$B$28,$K14),"0%")</f>
        <v>67%</v>
      </c>
      <c r="N14" s="1" t="str">
        <f t="array" ref="N14">TEXT(COUNTIFS($B$4:$B$28,$K14,$F$4:$F$28,"*"&amp;N$8&amp;"*")/COUNTIF($B$4:$B$28,$K14),"0%")</f>
        <v>33%</v>
      </c>
      <c r="O14" s="1" t="str">
        <f t="array" ref="O14">TEXT(COUNTIFS($B$4:$B$28,$K14,$F$4:$F$28,"*"&amp;O$8&amp;"*")/COUNTIF($B$4:$B$28,$K14),"0%")</f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",SUM(($B$4:$B$28=K15)*($C$4:$C$28="직영")),"곳"," - ","위탁 ",SUM(($B$4:$B$28=K15)*($C$4:$C$28="위탁")),"곳")</f>
        <v>직영 0곳 - 위탁 2곳</v>
      </c>
      <c r="M15" s="1" t="str">
        <f t="array" ref="M15">TEXT(COUNTIFS($B$4:$B$28,$K15,$F$4:$F$28,"*"&amp;M$8&amp;"*")/COUNTIF($B$4:$B$28,$K15),"0%")</f>
        <v>0%</v>
      </c>
      <c r="N15" s="1" t="str">
        <f t="array" ref="N15">TEXT(COUNTIFS($B$4:$B$28,$K15,$F$4:$F$28,"*"&amp;N$8&amp;"*")/COUNTIF($B$4:$B$28,$K15),"0%")</f>
        <v>100%</v>
      </c>
      <c r="O15" s="1" t="str">
        <f t="array" ref="O15">TEXT(COUNTIFS($B$4:$B$28,$K15,$F$4:$F$28,"*"&amp;O$8&amp;"*")/COUNTIF($B$4:$B$28,$K15),"0%")</f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>토요일, 일요일, 공휴일(보유차량없음)</v>
      </c>
      <c r="K16" s="1" t="s">
        <v>32</v>
      </c>
      <c r="L16" s="2" t="str">
        <f t="array" ref="L16">_xlfn.CONCAT("직영 ",SUM(($B$4:$B$28=K16)*($C$4:$C$28="직영")),"곳"," - ","위탁 ",SUM(($B$4:$B$28=K16)*($C$4:$C$28="위탁")),"곳")</f>
        <v>직영 2곳 - 위탁 0곳</v>
      </c>
      <c r="M16" s="1" t="str">
        <f t="array" ref="M16">TEXT(COUNTIFS($B$4:$B$28,$K16,$F$4:$F$28,"*"&amp;M$8&amp;"*")/COUNTIF($B$4:$B$28,$K16),"0%")</f>
        <v>50%</v>
      </c>
      <c r="N16" s="1" t="str">
        <f t="array" ref="N16">TEXT(COUNTIFS($B$4:$B$28,$K16,$F$4:$F$28,"*"&amp;N$8&amp;"*")/COUNTIF($B$4:$B$28,$K16),"0%")</f>
        <v>50%</v>
      </c>
      <c r="O16" s="1" t="str">
        <f t="array" ref="O16">TEXT(COUNTIFS($B$4:$B$28,$K16,$F$4:$F$28,"*"&amp;O$8&amp;"*")/COUNTIF($B$4:$B$28,$K16),"0%")</f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공휴일(보유차량없음)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일요일(보유차량없음)</v>
      </c>
      <c r="K20" s="1" t="s">
        <v>19</v>
      </c>
      <c r="L20" s="1" t="str">
        <f t="array" ref="L20">INDEX($A$4:$A$28,MATCH(MAX((K20=$C$4:$C$28)*$E$4:$E$28),(K20=$C$4:$C$28)*$E$4:$E$28,0))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INDEX($A$4:$A$28,MATCH(MAX((K21=$C$4:$C$28)*$E$4:$E$28),(K21=$C$4:$C$28)*$E$4:$E$28,0))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>토요일, 일요일(보유차량없음)</v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>토요일, 일요일(보유차량없음)</v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C5" sqref="C5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6" t="s">
        <v>86</v>
      </c>
      <c r="B1" t="s">
        <v>207</v>
      </c>
    </row>
    <row r="3" spans="1:3" x14ac:dyDescent="0.4">
      <c r="A3" s="16" t="s">
        <v>85</v>
      </c>
      <c r="B3" s="16" t="s">
        <v>208</v>
      </c>
    </row>
    <row r="4" spans="1:3" x14ac:dyDescent="0.4">
      <c r="A4" t="s">
        <v>108</v>
      </c>
      <c r="C4" s="17"/>
    </row>
    <row r="5" spans="1:3" x14ac:dyDescent="0.4">
      <c r="B5" t="s">
        <v>211</v>
      </c>
      <c r="C5" s="17">
        <v>226.5</v>
      </c>
    </row>
    <row r="6" spans="1:3" x14ac:dyDescent="0.4">
      <c r="B6" t="s">
        <v>209</v>
      </c>
      <c r="C6" s="17">
        <v>1</v>
      </c>
    </row>
    <row r="7" spans="1:3" x14ac:dyDescent="0.4">
      <c r="C7" s="17"/>
    </row>
    <row r="8" spans="1:3" x14ac:dyDescent="0.4">
      <c r="A8" t="s">
        <v>92</v>
      </c>
      <c r="C8" s="17"/>
    </row>
    <row r="9" spans="1:3" x14ac:dyDescent="0.4">
      <c r="B9" t="s">
        <v>211</v>
      </c>
      <c r="C9" s="17">
        <v>265.33333333333331</v>
      </c>
    </row>
    <row r="10" spans="1:3" x14ac:dyDescent="0.4">
      <c r="B10" t="s">
        <v>209</v>
      </c>
      <c r="C10" s="17">
        <v>0.66666666666666663</v>
      </c>
    </row>
    <row r="11" spans="1:3" x14ac:dyDescent="0.4">
      <c r="C11" s="17"/>
    </row>
    <row r="12" spans="1:3" x14ac:dyDescent="0.4">
      <c r="A12" t="s">
        <v>96</v>
      </c>
      <c r="C12" s="17"/>
    </row>
    <row r="13" spans="1:3" x14ac:dyDescent="0.4">
      <c r="B13" t="s">
        <v>211</v>
      </c>
      <c r="C13" s="17">
        <v>239.33333333333334</v>
      </c>
    </row>
    <row r="14" spans="1:3" x14ac:dyDescent="0.4">
      <c r="B14" t="s">
        <v>209</v>
      </c>
      <c r="C14" s="17">
        <v>1.6666666666666667</v>
      </c>
    </row>
    <row r="15" spans="1:3" x14ac:dyDescent="0.4">
      <c r="C15" s="17"/>
    </row>
    <row r="16" spans="1:3" x14ac:dyDescent="0.4">
      <c r="A16" t="s">
        <v>212</v>
      </c>
      <c r="C16" s="17">
        <v>245.875</v>
      </c>
    </row>
    <row r="17" spans="1:3" x14ac:dyDescent="0.4">
      <c r="A17" t="s">
        <v>210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topLeftCell="B1" workbookViewId="0">
      <selection activeCell="I11" sqref="I11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215</v>
      </c>
      <c r="I2" s="9" t="s">
        <v>213</v>
      </c>
      <c r="J2" s="9" t="s">
        <v>214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189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187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186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188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185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opLeftCell="D1" workbookViewId="0">
      <selection activeCell="E3" sqref="E3:E2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zoomScale="94" zoomScaleNormal="94" workbookViewId="0">
      <selection activeCell="I10" sqref="I10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opLeftCell="J1" workbookViewId="0">
      <selection activeCell="P17" sqref="P17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s="18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승하 백</cp:lastModifiedBy>
  <cp:lastPrinted>2024-11-07T09:59:21Z</cp:lastPrinted>
  <dcterms:created xsi:type="dcterms:W3CDTF">2023-05-30T06:41:20Z</dcterms:created>
  <dcterms:modified xsi:type="dcterms:W3CDTF">2024-11-07T14:42:58Z</dcterms:modified>
</cp:coreProperties>
</file>