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oi Woo Seok\Desktop\"/>
    </mc:Choice>
  </mc:AlternateContent>
  <xr:revisionPtr revIDLastSave="0" documentId="13_ncr:1_{84805A8E-7377-464E-81FD-F514B7722026}" xr6:coauthVersionLast="47" xr6:coauthVersionMax="47" xr10:uidLastSave="{00000000-0000-0000-0000-000000000000}"/>
  <bookViews>
    <workbookView xWindow="-110" yWindow="-110" windowWidth="25820" windowHeight="15620" tabRatio="785" firstSheet="3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'기본작업-2'!$4:$5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" i="3" l="1" a="1"/>
  <c r="M10" i="3" s="1"/>
  <c r="L16" i="3"/>
  <c r="O16" i="3"/>
  <c r="M12" i="3" a="1"/>
  <c r="M12" i="3" s="1"/>
  <c r="N12" i="3" a="1"/>
  <c r="N12" i="3" s="1"/>
  <c r="O12" i="3" a="1"/>
  <c r="O12" i="3" s="1"/>
  <c r="M11" i="3" a="1"/>
  <c r="M11" i="3" s="1"/>
  <c r="N11" i="3" a="1"/>
  <c r="N11" i="3" s="1"/>
  <c r="O11" i="3" a="1"/>
  <c r="O11" i="3" s="1"/>
  <c r="N10" i="3" a="1"/>
  <c r="N10" i="3" s="1"/>
  <c r="O10" i="3" a="1"/>
  <c r="O10" i="3" s="1"/>
  <c r="N5" i="3" a="1"/>
  <c r="N5" i="3" s="1"/>
  <c r="O5" i="3" a="1"/>
  <c r="O5" i="3" s="1"/>
  <c r="N6" i="3" a="1"/>
  <c r="N6" i="3" s="1"/>
  <c r="O6" i="3" a="1"/>
  <c r="O6" i="3" s="1"/>
  <c r="O4" i="3" a="1"/>
  <c r="O4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5" i="3" a="1"/>
  <c r="J9" i="3" a="1"/>
  <c r="J13" i="3" a="1"/>
  <c r="J17" i="3" a="1"/>
  <c r="J21" i="3" a="1"/>
  <c r="J25" i="3" a="1"/>
  <c r="J29" i="3" a="1"/>
  <c r="J14" i="3" a="1"/>
  <c r="J18" i="3" a="1"/>
  <c r="J22" i="3" a="1"/>
  <c r="J26" i="3" a="1"/>
  <c r="J15" i="3" a="1"/>
  <c r="J27" i="3" a="1"/>
  <c r="J10" i="3" a="1"/>
  <c r="J30" i="3" a="1"/>
  <c r="J19" i="3" a="1"/>
  <c r="J6" i="3" a="1"/>
  <c r="J23" i="3" a="1"/>
  <c r="J11" i="3" a="1"/>
  <c r="J7" i="3" a="1"/>
  <c r="J8" i="3" a="1"/>
  <c r="J12" i="3" a="1"/>
  <c r="J16" i="3" a="1"/>
  <c r="J20" i="3" a="1"/>
  <c r="J24" i="3" a="1"/>
  <c r="J28" i="3" a="1"/>
  <c r="J4" i="3" a="1"/>
  <c r="J28" i="3" l="1"/>
  <c r="J24" i="3"/>
  <c r="J20" i="3"/>
  <c r="J16" i="3"/>
  <c r="J12" i="3"/>
  <c r="J8" i="3"/>
  <c r="J7" i="3"/>
  <c r="J11" i="3"/>
  <c r="J23" i="3"/>
  <c r="J6" i="3"/>
  <c r="J19" i="3"/>
  <c r="J30" i="3"/>
  <c r="J10" i="3"/>
  <c r="J27" i="3"/>
  <c r="J15" i="3"/>
  <c r="J26" i="3"/>
  <c r="J22" i="3"/>
  <c r="J18" i="3"/>
  <c r="J14" i="3"/>
  <c r="J29" i="3"/>
  <c r="J25" i="3"/>
  <c r="J21" i="3"/>
  <c r="J17" i="3"/>
  <c r="J13" i="3"/>
  <c r="J9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525D9161-505F-416B-B11D-072813805360}" sourceFile="C:\길벗컴활1급총정리\기출\04회\상반기진료.accdb" keepAlive="1" name="상반기진료" type="5" refreshedVersion="8" background="1">
    <dbPr connection="Provider=Microsoft.ACE.OLEDB.12.0;User ID=Admin;Data Source=C:\길벗컴활1급총정리\기출\04회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<sst xmlns="http://schemas.openxmlformats.org/spreadsheetml/2006/main" count="614" uniqueCount="289">
  <si>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</si>
  <si>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</si>
  <si>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</si>
  <si>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</si>
  <si>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</si>
  <si>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</si>
  <si>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</si>
  <si>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</si>
  <si>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</si>
  <si>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</si>
  <si>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</si>
  <si>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</si>
  <si>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</si>
  <si>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</si>
  <si>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</si>
  <si>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</si>
  <si>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</si>
  <si>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</si>
  <si>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</si>
  <si>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</si>
  <si>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</si>
  <si>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</si>
  <si>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</si>
  <si>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</si>
  <si>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</si>
  <si>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</si>
  <si>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</si>
  <si>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</si>
  <si>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</si>
  <si>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</si>
  <si>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</si>
  <si>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</si>
  <si>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</si>
  <si>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</si>
  <si>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</si>
  <si>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</si>
  <si>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</si>
  <si>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</si>
  <si>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</si>
  <si>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</si>
  <si>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</si>
  <si>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</si>
  <si>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</si>
  <si>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</si>
  <si>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</si>
  <si>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</si>
  <si>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</si>
  <si>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</si>
  <si>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</si>
  <si>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</si>
  <si>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</si>
  <si>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</si>
  <si>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</si>
  <si>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</si>
  <si>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</si>
  <si>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</si>
  <si>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</si>
  <si>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</si>
  <si>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</si>
  <si>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</si>
  <si>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</si>
  <si>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</si>
  <si>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</si>
  <si>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</si>
  <si>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</si>
  <si>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</si>
  <si>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</si>
  <si>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</si>
  <si>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</si>
  <si>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</si>
  <si>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</si>
  <si>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</si>
  <si>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</si>
  <si>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</si>
  <si>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</si>
  <si>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</si>
  <si>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</si>
  <si>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</si>
  <si>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</si>
  <si>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</si>
  <si>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</si>
  <si>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</si>
  <si>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</si>
  <si>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</si>
  <si>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</si>
  <si>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</si>
  <si>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</si>
  <si>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</si>
  <si>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</si>
  <si>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</si>
  <si>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</si>
  <si>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</si>
  <si>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</si>
  <si>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</si>
  <si>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</si>
  <si>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</si>
  <si>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</si>
  <si>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</si>
  <si>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</si>
  <si>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</si>
  <si>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</si>
  <si>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</si>
  <si>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</si>
  <si>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</si>
  <si>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</si>
  <si>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</si>
  <si>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</si>
  <si>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</si>
  <si>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</si>
  <si>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</si>
  <si>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</si>
  <si>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</si>
  <si>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</si>
  <si>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</si>
  <si>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</si>
  <si>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</si>
  <si>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</si>
  <si>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</si>
  <si>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</si>
  <si>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</si>
  <si>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</si>
  <si>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</si>
  <si>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</si>
  <si>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</si>
  <si>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</si>
  <si>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</si>
  <si>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</si>
  <si>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</si>
  <si>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</si>
  <si>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</si>
  <si>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</si>
  <si>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</si>
  <si>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</si>
  <si>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</si>
  <si>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</si>
  <si>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</si>
  <si>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</si>
  <si>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</si>
  <si>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</si>
  <si>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</si>
  <si>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</si>
  <si>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</si>
  <si>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</si>
  <si>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</si>
  <si>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</si>
  <si>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</si>
  <si>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</si>
  <si>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</si>
  <si>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</si>
  <si>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</si>
  <si>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</si>
  <si>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</si>
  <si>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</si>
  <si>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</si>
  <si>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</si>
  <si>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</si>
  <si>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</si>
  <si>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</si>
  <si>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</si>
  <si>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</si>
  <si>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</si>
  <si>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</si>
  <si>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</si>
  <si>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</si>
  <si>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</si>
  <si>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</si>
  <si>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</si>
  <si>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</si>
  <si>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</si>
  <si>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</si>
  <si>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</si>
  <si>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</si>
  <si>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</si>
  <si>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</si>
  <si>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</si>
  <si>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</si>
  <si>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</si>
  <si>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</si>
  <si>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</si>
  <si>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</si>
  <si>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</si>
  <si>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</si>
  <si>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</si>
  <si>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</si>
  <si>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</si>
  <si>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</si>
  <si>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</si>
  <si>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</si>
  <si>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</si>
  <si>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</si>
  <si>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</si>
  <si>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INDEX($B$4:$B$30,MATCH(MAX( ($C$4:$C$30=N12)*($H$4:$H$30=O$9)*$F$4:$F$30),($C$4:$C$30=$L12) * ($H$4:$H$30=O$9)*$F$4:$F$30,0))</t>
    <phoneticPr fontId="2" type="noConversion"/>
  </si>
  <si>
    <t>조건만족인원수 / 전체인원수</t>
    <phoneticPr fontId="2" type="noConversion"/>
  </si>
  <si>
    <t>&gt;=80</t>
    <phoneticPr fontId="2" type="noConversion"/>
  </si>
  <si>
    <t>남</t>
  </si>
  <si>
    <t>여</t>
  </si>
  <si>
    <t>총합계</t>
  </si>
  <si>
    <t>가정의학과</t>
  </si>
  <si>
    <t>산부인과</t>
  </si>
  <si>
    <t>소화기내과</t>
  </si>
  <si>
    <t>신경외과</t>
  </si>
  <si>
    <t>정형외과</t>
  </si>
  <si>
    <t>피부과</t>
  </si>
  <si>
    <t>호흡기내과</t>
  </si>
  <si>
    <t>흉부외과</t>
  </si>
  <si>
    <t>진료과목</t>
  </si>
  <si>
    <t>(모두)</t>
  </si>
  <si>
    <t>1월</t>
  </si>
  <si>
    <t>2월</t>
  </si>
  <si>
    <t>3월</t>
  </si>
  <si>
    <t>4월</t>
  </si>
  <si>
    <t>12월</t>
  </si>
  <si>
    <t>5월</t>
  </si>
  <si>
    <t>개월(진료일)</t>
  </si>
  <si>
    <t>최대 : 진료비</t>
  </si>
  <si>
    <t>성별</t>
  </si>
  <si>
    <t>진료일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</si>
  <si>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</si>
  <si>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</si>
  <si>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</si>
  <si>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</si>
  <si>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</si>
  <si>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</si>
  <si>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</si>
  <si>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</si>
  <si>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김지수</t>
  </si>
  <si>
    <t>B215</t>
  </si>
  <si>
    <t>소금진</t>
  </si>
  <si>
    <t>김종남</t>
  </si>
  <si>
    <t>A018</t>
  </si>
  <si>
    <t>강말순</t>
  </si>
  <si>
    <t>박종식</t>
  </si>
  <si>
    <t>F302</t>
  </si>
  <si>
    <t>김상호</t>
  </si>
  <si>
    <t>남민종</t>
  </si>
  <si>
    <t>B216</t>
  </si>
  <si>
    <t>김병철</t>
  </si>
  <si>
    <t>A051</t>
  </si>
  <si>
    <t>전만호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</si>
  <si>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</si>
  <si>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</si>
  <si>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</si>
  <si>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</si>
  <si>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</si>
  <si>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</si>
  <si>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</si>
  <si>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</si>
  <si>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</si>
  <si>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하석태</t>
  </si>
  <si>
    <t>C101</t>
  </si>
  <si>
    <t>진보람</t>
  </si>
  <si>
    <t>F301</t>
  </si>
  <si>
    <t>오현정</t>
  </si>
  <si>
    <t>C229</t>
  </si>
  <si>
    <t>이태백</t>
  </si>
  <si>
    <t>편영표</t>
  </si>
  <si>
    <t>D372</t>
  </si>
  <si>
    <t>김서우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</si>
  <si>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</si>
  <si>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</si>
  <si>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</si>
  <si>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</si>
  <si>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</si>
  <si>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</si>
  <si>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</si>
  <si>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</si>
  <si>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</si>
  <si>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</si>
  <si>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</si>
  <si>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</si>
  <si>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</si>
  <si>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</si>
  <si>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</si>
  <si>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</si>
  <si>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</si>
  <si>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</si>
  <si>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</si>
  <si>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</si>
  <si>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</si>
  <si>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</si>
  <si>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</si>
  <si>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</si>
  <si>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</si>
  <si>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</si>
  <si>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</si>
  <si>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</si>
  <si>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</si>
  <si>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진료비</t>
    <phoneticPr fontId="2" type="noConversion"/>
  </si>
  <si>
    <t>*외과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</si>
</sst>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 &quot;00;[Red][=0]&quot;※&quot;;00;[Blue]@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6" fillId="0" borderId="0" xfId="0" applyFont="1">
      <alignment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41" fontId="0" fillId="0" borderId="0" xfId="0" applyNumberFormat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7">
    <dxf>
      <numFmt numFmtId="33" formatCode="_-* #,##0_-;\-* #,##0_-;_-* &quot;-&quot;_-;_-@_-"/>
    </dxf>
    <dxf>
      <numFmt numFmtId="33" formatCode="_-* #,##0_-;\-* #,##0_-;_-* &quot;-&quot;_-;_-@_-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4-96BD-4769-8406-7D29C2A6A4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'기타작업-2'!$B$7</c15:sqref>
                        </c15:formulaRef>
                      </c:ext>
                    </c:extLst>
                    <c:strCache>
                      <c:ptCount val="1"/>
                      <c:pt idx="0">
                        <c:v>평균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Lit>
                    <c:ptCount val="4"/>
                    <c:pt idx="0">
                      <c:v>국어</c:v>
                    </c:pt>
                    <c:pt idx="1">
                      <c:v>수리 가형</c:v>
                    </c:pt>
                    <c:pt idx="2">
                      <c:v>수리 나형</c:v>
                    </c:pt>
                    <c:pt idx="3">
                      <c:v>영어</c:v>
                    </c:pt>
                  </c:strLit>
                </c:cat>
                <c:val>
                  <c:numRef>
                    <c:extLst>
                      <c:ext uri="{02D57815-91ED-43cb-92C2-25804820EDAC}">
                        <c15:formulaRef>
                          <c15:sqref>'기타작업-2'!$C$6:$F$6</c15:sqref>
                        </c15:formulaRef>
                      </c:ext>
                    </c:extLst>
                    <c:numCache>
                      <c:formatCode>_(* #,##0_);_(* \(#,##0\);_(* "-"_);_(@_)</c:formatCode>
                      <c:ptCount val="4"/>
                      <c:pt idx="0">
                        <c:v>174308</c:v>
                      </c:pt>
                      <c:pt idx="1">
                        <c:v>175487</c:v>
                      </c:pt>
                      <c:pt idx="2">
                        <c:v>187987</c:v>
                      </c:pt>
                      <c:pt idx="3">
                        <c:v>178226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25FD-475C-B27C-9740DC398B88}"/>
                  </c:ext>
                </c:extLst>
              </c15:ser>
            </c15:filteredLineSeries>
          </c:ext>
        </c:extLst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tx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</xdr:colOff>
          <xdr:row>1</xdr:row>
          <xdr:rowOff>44450</xdr:rowOff>
        </xdr:from>
        <xdr:to>
          <xdr:col>8</xdr:col>
          <xdr:colOff>1073150</xdr:colOff>
          <xdr:row>2</xdr:row>
          <xdr:rowOff>190500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</xdr:colOff>
          <xdr:row>3</xdr:row>
          <xdr:rowOff>57150</xdr:rowOff>
        </xdr:from>
        <xdr:to>
          <xdr:col>8</xdr:col>
          <xdr:colOff>1073150</xdr:colOff>
          <xdr:row>4</xdr:row>
          <xdr:rowOff>190500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50800</xdr:rowOff>
        </xdr:from>
        <xdr:to>
          <xdr:col>6</xdr:col>
          <xdr:colOff>889000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oi Woo Seok" refreshedDate="45831.761257754632" backgroundQuery="1" createdVersion="8" refreshedVersion="8" minRefreshableVersion="3" recordCount="28" xr:uid="{3519A13A-09D9-4931-B9EE-FE0655CC758C}">
  <cacheSource type="external" connectionId="2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6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5"/>
  </r>
  <r>
    <x v="13"/>
    <x v="13"/>
    <x v="13"/>
    <x v="0"/>
    <x v="7"/>
    <x v="7"/>
    <x v="13"/>
    <x v="12"/>
    <x v="8"/>
  </r>
  <r>
    <x v="14"/>
    <x v="14"/>
    <x v="14"/>
    <x v="0"/>
    <x v="1"/>
    <x v="1"/>
    <x v="2"/>
    <x v="13"/>
    <x v="12"/>
  </r>
  <r>
    <x v="15"/>
    <x v="15"/>
    <x v="15"/>
    <x v="1"/>
    <x v="2"/>
    <x v="2"/>
    <x v="14"/>
    <x v="11"/>
    <x v="13"/>
  </r>
  <r>
    <x v="16"/>
    <x v="16"/>
    <x v="16"/>
    <x v="0"/>
    <x v="7"/>
    <x v="7"/>
    <x v="1"/>
    <x v="9"/>
    <x v="14"/>
  </r>
  <r>
    <x v="17"/>
    <x v="17"/>
    <x v="17"/>
    <x v="0"/>
    <x v="6"/>
    <x v="6"/>
    <x v="15"/>
    <x v="8"/>
    <x v="15"/>
  </r>
  <r>
    <x v="18"/>
    <x v="18"/>
    <x v="18"/>
    <x v="1"/>
    <x v="0"/>
    <x v="0"/>
    <x v="16"/>
    <x v="14"/>
    <x v="16"/>
  </r>
  <r>
    <x v="19"/>
    <x v="19"/>
    <x v="19"/>
    <x v="0"/>
    <x v="3"/>
    <x v="3"/>
    <x v="17"/>
    <x v="15"/>
    <x v="17"/>
  </r>
  <r>
    <x v="20"/>
    <x v="20"/>
    <x v="20"/>
    <x v="0"/>
    <x v="7"/>
    <x v="7"/>
    <x v="18"/>
    <x v="16"/>
    <x v="2"/>
  </r>
  <r>
    <x v="21"/>
    <x v="21"/>
    <x v="21"/>
    <x v="1"/>
    <x v="3"/>
    <x v="3"/>
    <x v="19"/>
    <x v="12"/>
    <x v="18"/>
  </r>
  <r>
    <x v="22"/>
    <x v="22"/>
    <x v="22"/>
    <x v="1"/>
    <x v="4"/>
    <x v="4"/>
    <x v="20"/>
    <x v="3"/>
    <x v="19"/>
  </r>
  <r>
    <x v="23"/>
    <x v="23"/>
    <x v="23"/>
    <x v="1"/>
    <x v="5"/>
    <x v="5"/>
    <x v="2"/>
    <x v="17"/>
    <x v="20"/>
  </r>
  <r>
    <x v="24"/>
    <x v="24"/>
    <x v="24"/>
    <x v="1"/>
    <x v="6"/>
    <x v="6"/>
    <x v="21"/>
    <x v="16"/>
    <x v="13"/>
  </r>
  <r>
    <x v="25"/>
    <x v="25"/>
    <x v="25"/>
    <x v="1"/>
    <x v="2"/>
    <x v="2"/>
    <x v="22"/>
    <x v="18"/>
    <x v="5"/>
  </r>
  <r>
    <x v="26"/>
    <x v="26"/>
    <x v="26"/>
    <x v="0"/>
    <x v="7"/>
    <x v="7"/>
    <x v="23"/>
    <x v="19"/>
    <x v="20"/>
  </r>
  <r>
    <x v="27"/>
    <x v="27"/>
    <x v="27"/>
    <x v="1"/>
    <x v="5"/>
    <x v="5"/>
    <x v="24"/>
    <x v="20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DC976B-1E18-400A-8A05-266F710C13DC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10">
    <pivotField compact="0" showAll="0"/>
    <pivotField compact="0" showAll="0"/>
    <pivotField compact="0" showAll="0"/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>
      <items count="23">
        <item x="4"/>
        <item x="8"/>
        <item x="5"/>
        <item x="19"/>
        <item x="3"/>
        <item x="21"/>
        <item x="16"/>
        <item x="2"/>
        <item x="18"/>
        <item x="15"/>
        <item x="7"/>
        <item x="12"/>
        <item x="17"/>
        <item x="14"/>
        <item x="10"/>
        <item x="13"/>
        <item x="0"/>
        <item x="6"/>
        <item x="11"/>
        <item x="20"/>
        <item x="1"/>
        <item x="9"/>
        <item t="default"/>
      </items>
    </pivotField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3"/>
    <field x="9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4" hier="-1"/>
  </pageFields>
  <dataFields count="1">
    <dataField name="최대 : 진료비" fld="8" subtotal="max" baseField="3" baseItem="0" numFmtId="41"/>
  </dataFields>
  <formats count="6">
    <format dxfId="0">
      <pivotArea outline="0" collapsedLevelsAreSubtotals="1" fieldPosition="0"/>
    </format>
    <format dxfId="1">
      <pivotArea dataOnly="0" labelOnly="1" outline="0" axis="axisValues" fieldPosition="0"/>
    </format>
    <format dxfId="2">
      <pivotArea fieldPosition="0">
        <references count="1">
          <reference field="3" count="1">
            <x v="0"/>
          </reference>
        </references>
      </pivotArea>
    </format>
    <format dxfId="3">
      <pivotArea fieldPosition="0">
        <references count="1">
          <reference field="3" count="1">
            <x v="1"/>
          </reference>
        </references>
      </pivotArea>
    </format>
    <format dxfId="4">
      <pivotArea dataOnly="0" labelOnly="1" outline="0" fieldPosition="0">
        <references count="1">
          <reference field="3" count="0"/>
        </references>
      </pivotArea>
    </format>
    <format dxfId="5">
      <pivotArea dataOnly="0" grandRow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>
      <selection activeCell="K19" sqref="K19"/>
    </sheetView>
  </sheetViews>
  <sheetFormatPr defaultRowHeight="17" x14ac:dyDescent="0.45"/>
  <cols>
    <col min="1" max="1" width="2.5" customWidth="1"/>
    <col min="2" max="2" width="9.5" customWidth="1"/>
    <col min="3" max="3" width="5.83203125" customWidth="1"/>
    <col min="4" max="4" width="8" customWidth="1"/>
    <col min="5" max="5" width="11.75" customWidth="1"/>
    <col min="6" max="6" width="7.58203125" customWidth="1"/>
    <col min="7" max="7" width="9.08203125" bestFit="1" customWidth="1"/>
    <col min="8" max="8" width="9.9140625" bestFit="1" customWidth="1"/>
    <col min="9" max="9" width="3.25" customWidth="1"/>
    <col min="12" max="12" width="11.83203125" bestFit="1" customWidth="1"/>
  </cols>
  <sheetData>
    <row r="2" spans="2:13" x14ac:dyDescent="0.45">
      <c r="B2" t="s">
        <v>5</v>
      </c>
    </row>
    <row r="3" spans="2:13" x14ac:dyDescent="0.45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3" t="s">
        <v>190</v>
      </c>
    </row>
    <row r="4" spans="2:13" x14ac:dyDescent="0.45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45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45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45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45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45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45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45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45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45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45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45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45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5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5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5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5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5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5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5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5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5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5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5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5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5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5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5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5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5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5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5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6" priority="1">
      <formula>OR(_xlfn.RANK.EQ($G4,$G$4:$G$35)&lt;=3,_xlfn.RANK.EQ($G4,$G$4:$G$35,1)&lt;=3)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L10" sqref="L10"/>
    </sheetView>
  </sheetViews>
  <sheetFormatPr defaultRowHeight="17" x14ac:dyDescent="0.45"/>
  <cols>
    <col min="1" max="1" width="1.582031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45">
      <c r="B2" t="s">
        <v>164</v>
      </c>
    </row>
    <row r="3" spans="2:9" x14ac:dyDescent="0.45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5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5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5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5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5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5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5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5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5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5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5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5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5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5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5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5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5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5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5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5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5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5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5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5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5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5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5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ax="16383" man="1"/>
  </rowBreaks>
  <colBreaks count="1" manualBreakCount="1">
    <brk id="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T30"/>
  <sheetViews>
    <sheetView topLeftCell="G1" workbookViewId="0">
      <selection activeCell="M10" sqref="M10"/>
    </sheetView>
  </sheetViews>
  <sheetFormatPr defaultRowHeight="17" x14ac:dyDescent="0.45"/>
  <cols>
    <col min="1" max="1" width="1.58203125" customWidth="1"/>
    <col min="3" max="3" width="11.58203125" bestFit="1" customWidth="1"/>
    <col min="10" max="10" width="10.5" customWidth="1"/>
    <col min="11" max="11" width="2.75" customWidth="1"/>
    <col min="12" max="12" width="13" customWidth="1"/>
    <col min="14" max="15" width="11.58203125" bestFit="1" customWidth="1"/>
  </cols>
  <sheetData>
    <row r="2" spans="2:20" x14ac:dyDescent="0.45">
      <c r="B2" t="s">
        <v>5</v>
      </c>
      <c r="L2" t="s">
        <v>187</v>
      </c>
    </row>
    <row r="3" spans="2:20" x14ac:dyDescent="0.45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20" x14ac:dyDescent="0.45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 SUMPRODUCT(D4:G4,$M$21:$P$21),$M$24:$Q$26,3))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 IF( (MID($B$4:$B$30,3,1)=$M4) * ($C$4:$C$30=N$3),$E$4:$E$30)),"")</f>
        <v>80</v>
      </c>
      <c r="O4" s="2">
        <f t="array" ref="O4">IFERROR(AVERAGE( IF( (MID($B$4:$B$30,3,1)=$M4) * ($C$4:$C$30=O$3),$E$4:$E$30)),"")</f>
        <v>87.5</v>
      </c>
    </row>
    <row r="5" spans="2:20" x14ac:dyDescent="0.45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 SUMPRODUCT(D5:G5,$M$21:$P$21),$M$24:$Q$26,3))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 IF( (MID($B$4:$B$30,3,1)=$M5) * ($C$4:$C$30=N$3),$E$4:$E$30)),"")</f>
        <v/>
      </c>
      <c r="O5" s="2">
        <f t="array" ref="O5">IFERROR(AVERAGE( IF( (MID($B$4:$B$30,3,1)=$M5) * ($C$4:$C$30=O$3),$E$4:$E$30)),"")</f>
        <v>73.999999999999915</v>
      </c>
    </row>
    <row r="6" spans="2:20" x14ac:dyDescent="0.45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 IF( (MID($B$4:$B$30,3,1)=$M6) * ($C$4:$C$30=N$3),$E$4:$E$30)),"")</f>
        <v>82</v>
      </c>
      <c r="O6" s="2">
        <f t="array" ref="O6">IFERROR(AVERAGE( IF( (MID($B$4:$B$30,3,1)=$M6) * ($C$4:$C$30=O$3),$E$4:$E$30)),"")</f>
        <v>74.400000000000006</v>
      </c>
    </row>
    <row r="7" spans="2:20" x14ac:dyDescent="0.45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20" x14ac:dyDescent="0.45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20" x14ac:dyDescent="0.45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20" x14ac:dyDescent="0.45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>
        <f t="array" ref="M10">INDEX($B$4:$B$30, MATCH( MAX( ($C$4:$C$30=$L10)*($H$4:$H$30=M$9) * $F$4:$F$30), ($C$4:$C$30=$L10)*($H$4:$H$30=M$9) * $F$4:$F$30,0))</f>
        <v>03M262</v>
      </c>
      <c r="N10" s="1" t="str">
        <f t="array" ref="N10">INDEX($B$4:$B$30, MATCH( MAX( ($C$4:$C$30=$L10)*($H$4:$H$30=N$9) * $F$4:$F$30), ($C$4:$C$30=$L10)*($H$4:$H$30=N$9) * $F$4:$F$30,0))</f>
        <v>03M254</v>
      </c>
      <c r="O10" s="1" t="str">
        <f t="array" ref="O10">INDEX($B$4:$B$30, MATCH( MAX( ($C$4:$C$30=$L10)*($H$4:$H$30=O$9) * $F$4:$F$30), ($C$4:$C$30=$L10)*($H$4:$H$30=O$9) * $F$4:$F$30,0))</f>
        <v>03M259</v>
      </c>
    </row>
    <row r="11" spans="2:20" x14ac:dyDescent="0.45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INDEX($B$4:$B$30, MATCH( MAX( ($C$4:$C$30=$L11)*($H$4:$H$30=M$9) * $F$4:$F$30), ($C$4:$C$30=$L11)*($H$4:$H$30=M$9) * $F$4:$F$30,0))</f>
        <v>03G256</v>
      </c>
      <c r="N11" s="1" t="str">
        <f t="array" ref="N11">INDEX($B$4:$B$30, MATCH( MAX( ($C$4:$C$30=$L11)*($H$4:$H$30=N$9) * $F$4:$F$30), ($C$4:$C$30=$L11)*($H$4:$H$30=N$9) * $F$4:$F$30,0))</f>
        <v>02L334</v>
      </c>
      <c r="O11" s="1" t="str">
        <f t="array" ref="O11">INDEX($B$4:$B$30, MATCH( MAX( ($C$4:$C$30=$L11)*($H$4:$H$30=O$9) * $F$4:$F$30), ($C$4:$C$30=$L11)*($H$4:$H$30=O$9) * $F$4:$F$30,0))</f>
        <v>03G260</v>
      </c>
    </row>
    <row r="12" spans="2:20" x14ac:dyDescent="0.45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>
        <f t="array" ref="M12">INDEX($B$4:$B$30, MATCH( MAX( ($C$4:$C$30=$L12)*($H$4:$H$30=M$9) * $F$4:$F$30), ($C$4:$C$30=$L12)*($H$4:$H$30=M$9) * $F$4:$F$30,0))</f>
        <v>01M337</v>
      </c>
      <c r="N12" s="1" t="str">
        <f t="array" ref="N12">INDEX($B$4:$B$30, MATCH( MAX( ($C$4:$C$30=$L12)*($H$4:$H$30=N$9) * $F$4:$F$30), ($C$4:$C$30=$L12)*($H$4:$H$30=N$9) * $F$4:$F$30,0))</f>
        <v>02G327</v>
      </c>
      <c r="O12" s="1" t="str">
        <f t="array" ref="O12">INDEX($B$4:$B$30, MATCH( MAX( ($C$4:$C$30=$L12)*($H$4:$H$30=O$9) * $F$4:$F$30), ($C$4:$C$30=$L12)*($H$4:$H$30=O$9) * $F$4:$F$30,0))</f>
        <v>02L326</v>
      </c>
      <c r="T12" t="s">
        <v>192</v>
      </c>
    </row>
    <row r="13" spans="2:20" x14ac:dyDescent="0.45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20" x14ac:dyDescent="0.45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20" x14ac:dyDescent="0.45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9" t="s">
        <v>32</v>
      </c>
      <c r="M15" s="39"/>
      <c r="N15" t="s">
        <v>9</v>
      </c>
    </row>
    <row r="16" spans="2:20" x14ac:dyDescent="0.45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40">
        <f>DCOUNT(B3:J30,5,N15:O16) / COUNTA(F4:F30)</f>
        <v>0.22222222222222221</v>
      </c>
      <c r="M16" s="40"/>
      <c r="N16" t="s">
        <v>193</v>
      </c>
      <c r="O16" t="b">
        <f>E4&lt;F4</f>
        <v>0</v>
      </c>
    </row>
    <row r="17" spans="2:17" x14ac:dyDescent="0.45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45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  <c r="L18" t="s">
        <v>191</v>
      </c>
    </row>
    <row r="19" spans="2:17" x14ac:dyDescent="0.45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45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5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5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45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45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41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5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41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45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5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45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45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45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61"/>
  <sheetViews>
    <sheetView zoomScale="72" workbookViewId="0">
      <selection activeCell="F17" sqref="F17"/>
    </sheetView>
  </sheetViews>
  <sheetFormatPr defaultRowHeight="17" x14ac:dyDescent="0.45"/>
  <cols>
    <col min="1" max="1" width="8.5" bestFit="1" customWidth="1"/>
    <col min="2" max="2" width="15.25" bestFit="1" customWidth="1"/>
    <col min="3" max="3" width="14.6640625" style="35" bestFit="1" customWidth="1"/>
    <col min="4" max="4" width="14.08203125" bestFit="1" customWidth="1"/>
    <col min="5" max="5" width="12.5" bestFit="1" customWidth="1"/>
    <col min="6" max="6" width="17.9140625" bestFit="1" customWidth="1"/>
    <col min="7" max="51" width="12.5" bestFit="1" customWidth="1"/>
    <col min="52" max="53" width="17.1640625" bestFit="1" customWidth="1"/>
  </cols>
  <sheetData>
    <row r="2" spans="1:3" x14ac:dyDescent="0.45">
      <c r="A2" s="34" t="s">
        <v>205</v>
      </c>
      <c r="B2" t="s">
        <v>206</v>
      </c>
    </row>
    <row r="4" spans="1:3" x14ac:dyDescent="0.45">
      <c r="A4" s="34" t="s">
        <v>215</v>
      </c>
      <c r="B4" s="34" t="s">
        <v>213</v>
      </c>
      <c r="C4" s="35" t="s">
        <v>214</v>
      </c>
    </row>
    <row r="5" spans="1:3" x14ac:dyDescent="0.45">
      <c r="A5" s="5" t="s">
        <v>194</v>
      </c>
      <c r="C5" s="36">
        <v>58200</v>
      </c>
    </row>
    <row r="6" spans="1:3" x14ac:dyDescent="0.45">
      <c r="A6" s="5"/>
      <c r="B6" t="s">
        <v>207</v>
      </c>
      <c r="C6" s="35">
        <v>58200</v>
      </c>
    </row>
    <row r="7" spans="1:3" x14ac:dyDescent="0.45">
      <c r="A7" s="5"/>
      <c r="B7" t="s">
        <v>208</v>
      </c>
      <c r="C7" s="35">
        <v>47000</v>
      </c>
    </row>
    <row r="8" spans="1:3" x14ac:dyDescent="0.45">
      <c r="A8" s="5"/>
      <c r="B8" t="s">
        <v>209</v>
      </c>
      <c r="C8" s="35">
        <v>46000</v>
      </c>
    </row>
    <row r="9" spans="1:3" x14ac:dyDescent="0.45">
      <c r="A9" s="5"/>
      <c r="B9" t="s">
        <v>210</v>
      </c>
      <c r="C9" s="35">
        <v>31000</v>
      </c>
    </row>
    <row r="10" spans="1:3" x14ac:dyDescent="0.45">
      <c r="A10" s="5"/>
      <c r="B10" t="s">
        <v>211</v>
      </c>
      <c r="C10" s="35">
        <v>19000</v>
      </c>
    </row>
    <row r="11" spans="1:3" x14ac:dyDescent="0.45">
      <c r="A11" s="5" t="s">
        <v>195</v>
      </c>
      <c r="C11" s="36">
        <v>46000</v>
      </c>
    </row>
    <row r="12" spans="1:3" x14ac:dyDescent="0.45">
      <c r="A12" s="5"/>
      <c r="B12" t="s">
        <v>207</v>
      </c>
      <c r="C12" s="35">
        <v>40000</v>
      </c>
    </row>
    <row r="13" spans="1:3" x14ac:dyDescent="0.45">
      <c r="A13" s="5"/>
      <c r="B13" t="s">
        <v>208</v>
      </c>
      <c r="C13" s="35">
        <v>46000</v>
      </c>
    </row>
    <row r="14" spans="1:3" x14ac:dyDescent="0.45">
      <c r="A14" s="5"/>
      <c r="B14" t="s">
        <v>209</v>
      </c>
      <c r="C14" s="35">
        <v>27000</v>
      </c>
    </row>
    <row r="15" spans="1:3" x14ac:dyDescent="0.45">
      <c r="A15" s="5"/>
      <c r="B15" t="s">
        <v>212</v>
      </c>
      <c r="C15" s="35">
        <v>30100</v>
      </c>
    </row>
    <row r="16" spans="1:3" x14ac:dyDescent="0.45">
      <c r="A16" s="5"/>
      <c r="B16" t="s">
        <v>211</v>
      </c>
      <c r="C16" s="35">
        <v>45000</v>
      </c>
    </row>
    <row r="17" spans="1:3" x14ac:dyDescent="0.45">
      <c r="A17" s="5" t="s">
        <v>196</v>
      </c>
      <c r="B17" s="5"/>
      <c r="C17" s="36">
        <v>58200</v>
      </c>
    </row>
    <row r="18" spans="1:3" x14ac:dyDescent="0.45">
      <c r="C18"/>
    </row>
    <row r="19" spans="1:3" x14ac:dyDescent="0.45">
      <c r="C19"/>
    </row>
    <row r="20" spans="1:3" x14ac:dyDescent="0.45">
      <c r="C20"/>
    </row>
    <row r="21" spans="1:3" x14ac:dyDescent="0.45">
      <c r="C21"/>
    </row>
    <row r="22" spans="1:3" x14ac:dyDescent="0.45">
      <c r="C22"/>
    </row>
    <row r="23" spans="1:3" x14ac:dyDescent="0.45">
      <c r="C23"/>
    </row>
    <row r="24" spans="1:3" x14ac:dyDescent="0.45">
      <c r="C24"/>
    </row>
    <row r="25" spans="1:3" x14ac:dyDescent="0.45">
      <c r="C25"/>
    </row>
    <row r="26" spans="1:3" x14ac:dyDescent="0.45">
      <c r="C26"/>
    </row>
    <row r="27" spans="1:3" x14ac:dyDescent="0.45">
      <c r="C27"/>
    </row>
    <row r="28" spans="1:3" x14ac:dyDescent="0.45">
      <c r="C28"/>
    </row>
    <row r="29" spans="1:3" x14ac:dyDescent="0.45">
      <c r="C29"/>
    </row>
    <row r="30" spans="1:3" x14ac:dyDescent="0.45">
      <c r="C30"/>
    </row>
    <row r="31" spans="1:3" x14ac:dyDescent="0.45">
      <c r="C31"/>
    </row>
    <row r="32" spans="1:3" x14ac:dyDescent="0.45">
      <c r="C32"/>
    </row>
    <row r="33" spans="3:3" x14ac:dyDescent="0.45">
      <c r="C33"/>
    </row>
    <row r="34" spans="3:3" x14ac:dyDescent="0.45">
      <c r="C34"/>
    </row>
    <row r="35" spans="3:3" x14ac:dyDescent="0.45">
      <c r="C35"/>
    </row>
    <row r="36" spans="3:3" x14ac:dyDescent="0.45">
      <c r="C36"/>
    </row>
    <row r="37" spans="3:3" x14ac:dyDescent="0.45">
      <c r="C37"/>
    </row>
    <row r="38" spans="3:3" x14ac:dyDescent="0.45">
      <c r="C38"/>
    </row>
    <row r="39" spans="3:3" x14ac:dyDescent="0.45">
      <c r="C39"/>
    </row>
    <row r="40" spans="3:3" x14ac:dyDescent="0.45">
      <c r="C40"/>
    </row>
    <row r="41" spans="3:3" x14ac:dyDescent="0.45">
      <c r="C41"/>
    </row>
    <row r="42" spans="3:3" x14ac:dyDescent="0.45">
      <c r="C42"/>
    </row>
    <row r="43" spans="3:3" x14ac:dyDescent="0.45">
      <c r="C43"/>
    </row>
    <row r="44" spans="3:3" x14ac:dyDescent="0.45">
      <c r="C44"/>
    </row>
    <row r="45" spans="3:3" x14ac:dyDescent="0.45">
      <c r="C45"/>
    </row>
    <row r="46" spans="3:3" x14ac:dyDescent="0.45">
      <c r="C46"/>
    </row>
    <row r="47" spans="3:3" x14ac:dyDescent="0.45">
      <c r="C47"/>
    </row>
    <row r="48" spans="3:3" x14ac:dyDescent="0.45">
      <c r="C48"/>
    </row>
    <row r="49" spans="3:3" x14ac:dyDescent="0.45">
      <c r="C49"/>
    </row>
    <row r="50" spans="3:3" x14ac:dyDescent="0.45">
      <c r="C50"/>
    </row>
    <row r="51" spans="3:3" x14ac:dyDescent="0.45">
      <c r="C51"/>
    </row>
    <row r="52" spans="3:3" x14ac:dyDescent="0.45">
      <c r="C52"/>
    </row>
    <row r="53" spans="3:3" x14ac:dyDescent="0.45">
      <c r="C53"/>
    </row>
    <row r="54" spans="3:3" x14ac:dyDescent="0.45">
      <c r="C54"/>
    </row>
    <row r="55" spans="3:3" x14ac:dyDescent="0.45">
      <c r="C55"/>
    </row>
    <row r="56" spans="3:3" x14ac:dyDescent="0.45">
      <c r="C56"/>
    </row>
    <row r="57" spans="3:3" x14ac:dyDescent="0.45">
      <c r="C57"/>
    </row>
    <row r="58" spans="3:3" x14ac:dyDescent="0.45">
      <c r="C58"/>
    </row>
    <row r="59" spans="3:3" x14ac:dyDescent="0.45">
      <c r="C59"/>
    </row>
    <row r="60" spans="3:3" x14ac:dyDescent="0.45">
      <c r="C60"/>
    </row>
    <row r="61" spans="3:3" x14ac:dyDescent="0.45">
      <c r="C61"/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K3" sqref="K3:L4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5.25" bestFit="1" customWidth="1"/>
    <col min="5" max="5" width="11" bestFit="1" customWidth="1"/>
    <col min="7" max="7" width="11.08203125" bestFit="1" customWidth="1"/>
    <col min="9" max="9" width="7.08203125" bestFit="1" customWidth="1"/>
    <col min="10" max="10" width="3.33203125" customWidth="1"/>
    <col min="11" max="11" width="11" bestFit="1" customWidth="1"/>
  </cols>
  <sheetData>
    <row r="2" spans="1:12" x14ac:dyDescent="0.45">
      <c r="A2" t="s">
        <v>5</v>
      </c>
      <c r="K2" t="s">
        <v>188</v>
      </c>
    </row>
    <row r="3" spans="1:12" x14ac:dyDescent="0.45">
      <c r="A3" t="s">
        <v>217</v>
      </c>
      <c r="B3" t="s">
        <v>218</v>
      </c>
      <c r="C3" t="s">
        <v>219</v>
      </c>
      <c r="D3" t="s">
        <v>215</v>
      </c>
      <c r="E3" t="s">
        <v>205</v>
      </c>
      <c r="F3" t="s">
        <v>220</v>
      </c>
      <c r="G3" t="s">
        <v>216</v>
      </c>
      <c r="H3" t="s">
        <v>221</v>
      </c>
      <c r="I3" t="s">
        <v>222</v>
      </c>
      <c r="K3" s="2" t="s">
        <v>286</v>
      </c>
      <c r="L3" s="2" t="s">
        <v>287</v>
      </c>
    </row>
    <row r="4" spans="1:12" x14ac:dyDescent="0.45">
      <c r="A4" t="s">
        <v>223</v>
      </c>
      <c r="B4" t="s">
        <v>224</v>
      </c>
      <c r="C4" s="13">
        <v>31900</v>
      </c>
      <c r="D4" t="s">
        <v>195</v>
      </c>
      <c r="E4" t="s">
        <v>203</v>
      </c>
      <c r="F4" t="s">
        <v>225</v>
      </c>
      <c r="G4" s="13">
        <v>44931</v>
      </c>
      <c r="H4" s="14">
        <v>0.38194444444444442</v>
      </c>
      <c r="I4">
        <v>40000</v>
      </c>
      <c r="K4" s="2" t="s">
        <v>288</v>
      </c>
      <c r="L4" s="37">
        <v>27118.18181818182</v>
      </c>
    </row>
    <row r="5" spans="1:12" x14ac:dyDescent="0.45">
      <c r="A5" t="s">
        <v>226</v>
      </c>
      <c r="B5" t="s">
        <v>227</v>
      </c>
      <c r="C5" s="13">
        <v>32234</v>
      </c>
      <c r="D5" t="s">
        <v>194</v>
      </c>
      <c r="E5" t="s">
        <v>202</v>
      </c>
      <c r="F5" t="s">
        <v>228</v>
      </c>
      <c r="G5" s="13">
        <v>44965</v>
      </c>
      <c r="H5" s="14">
        <v>0.54166666666666663</v>
      </c>
      <c r="I5">
        <v>47000</v>
      </c>
    </row>
    <row r="6" spans="1:12" x14ac:dyDescent="0.45">
      <c r="A6" t="s">
        <v>229</v>
      </c>
      <c r="B6" t="s">
        <v>230</v>
      </c>
      <c r="C6" s="13">
        <v>31386</v>
      </c>
      <c r="D6" t="s">
        <v>195</v>
      </c>
      <c r="E6" t="s">
        <v>204</v>
      </c>
      <c r="F6" t="s">
        <v>231</v>
      </c>
      <c r="G6" s="13">
        <v>45005</v>
      </c>
      <c r="H6" s="14">
        <v>0.43055555555555558</v>
      </c>
      <c r="I6">
        <v>20000</v>
      </c>
    </row>
    <row r="7" spans="1:12" x14ac:dyDescent="0.45">
      <c r="A7" t="s">
        <v>232</v>
      </c>
      <c r="B7" t="s">
        <v>233</v>
      </c>
      <c r="C7" s="13">
        <v>27520</v>
      </c>
      <c r="D7" t="s">
        <v>194</v>
      </c>
      <c r="E7" t="s">
        <v>199</v>
      </c>
      <c r="F7" t="s">
        <v>234</v>
      </c>
      <c r="G7" s="13">
        <v>44979</v>
      </c>
      <c r="H7" s="14">
        <v>0.57638888888888884</v>
      </c>
      <c r="I7">
        <v>16000</v>
      </c>
    </row>
    <row r="8" spans="1:12" x14ac:dyDescent="0.45">
      <c r="A8" t="s">
        <v>235</v>
      </c>
      <c r="B8" t="s">
        <v>236</v>
      </c>
      <c r="C8" s="13">
        <v>38114</v>
      </c>
      <c r="D8" t="s">
        <v>194</v>
      </c>
      <c r="E8" t="s">
        <v>202</v>
      </c>
      <c r="F8" t="s">
        <v>228</v>
      </c>
      <c r="G8" s="13">
        <v>44938</v>
      </c>
      <c r="H8" s="14">
        <v>0.43055555555555558</v>
      </c>
      <c r="I8">
        <v>11000</v>
      </c>
    </row>
    <row r="9" spans="1:12" x14ac:dyDescent="0.45">
      <c r="A9" t="s">
        <v>237</v>
      </c>
      <c r="B9" t="s">
        <v>238</v>
      </c>
      <c r="C9" s="13">
        <v>27522</v>
      </c>
      <c r="D9" t="s">
        <v>194</v>
      </c>
      <c r="E9" t="s">
        <v>200</v>
      </c>
      <c r="F9" t="s">
        <v>239</v>
      </c>
      <c r="G9" s="13">
        <v>45028</v>
      </c>
      <c r="H9" s="14">
        <v>0.72916666666666663</v>
      </c>
      <c r="I9">
        <v>13000</v>
      </c>
    </row>
    <row r="10" spans="1:12" x14ac:dyDescent="0.45">
      <c r="A10" t="s">
        <v>240</v>
      </c>
      <c r="B10" t="s">
        <v>241</v>
      </c>
      <c r="C10" s="13">
        <v>21282</v>
      </c>
      <c r="D10" t="s">
        <v>194</v>
      </c>
      <c r="E10" t="s">
        <v>204</v>
      </c>
      <c r="F10" t="s">
        <v>231</v>
      </c>
      <c r="G10" s="13">
        <v>44999</v>
      </c>
      <c r="H10" s="14">
        <v>0.47916666666666669</v>
      </c>
      <c r="I10">
        <v>43000</v>
      </c>
    </row>
    <row r="11" spans="1:12" x14ac:dyDescent="0.45">
      <c r="A11" t="s">
        <v>242</v>
      </c>
      <c r="B11" t="s">
        <v>243</v>
      </c>
      <c r="C11" s="13">
        <v>29313</v>
      </c>
      <c r="D11" t="s">
        <v>195</v>
      </c>
      <c r="E11" t="s">
        <v>202</v>
      </c>
      <c r="F11" t="s">
        <v>228</v>
      </c>
      <c r="G11" s="13">
        <v>44984</v>
      </c>
      <c r="H11" s="14">
        <v>0.5625</v>
      </c>
      <c r="I11">
        <v>25000</v>
      </c>
    </row>
    <row r="12" spans="1:12" x14ac:dyDescent="0.45">
      <c r="A12" t="s">
        <v>244</v>
      </c>
      <c r="B12" t="s">
        <v>245</v>
      </c>
      <c r="C12" s="13">
        <v>36833</v>
      </c>
      <c r="D12" t="s">
        <v>194</v>
      </c>
      <c r="E12" t="s">
        <v>204</v>
      </c>
      <c r="F12" t="s">
        <v>231</v>
      </c>
      <c r="G12" s="13">
        <v>44917</v>
      </c>
      <c r="H12" s="14">
        <v>0.63888888888888884</v>
      </c>
      <c r="I12">
        <v>12500</v>
      </c>
    </row>
    <row r="13" spans="1:12" x14ac:dyDescent="0.45">
      <c r="A13" t="s">
        <v>246</v>
      </c>
      <c r="B13" t="s">
        <v>247</v>
      </c>
      <c r="C13" s="13">
        <v>34833</v>
      </c>
      <c r="D13" t="s">
        <v>194</v>
      </c>
      <c r="E13" t="s">
        <v>201</v>
      </c>
      <c r="F13" t="s">
        <v>248</v>
      </c>
      <c r="G13" s="13">
        <v>44941</v>
      </c>
      <c r="H13" s="14">
        <v>0.47222222222222221</v>
      </c>
      <c r="I13">
        <v>58200</v>
      </c>
    </row>
    <row r="14" spans="1:12" x14ac:dyDescent="0.45">
      <c r="A14" t="s">
        <v>249</v>
      </c>
      <c r="B14" t="s">
        <v>250</v>
      </c>
      <c r="C14" s="13">
        <v>17811</v>
      </c>
      <c r="D14" t="s">
        <v>195</v>
      </c>
      <c r="E14" t="s">
        <v>200</v>
      </c>
      <c r="F14" t="s">
        <v>239</v>
      </c>
      <c r="G14" s="13">
        <v>45067</v>
      </c>
      <c r="H14" s="14">
        <v>0.39583333333333331</v>
      </c>
      <c r="I14">
        <v>30100</v>
      </c>
    </row>
    <row r="15" spans="1:12" x14ac:dyDescent="0.45">
      <c r="A15" t="s">
        <v>251</v>
      </c>
      <c r="B15" t="s">
        <v>252</v>
      </c>
      <c r="C15" s="13">
        <v>34607</v>
      </c>
      <c r="D15" t="s">
        <v>195</v>
      </c>
      <c r="E15" t="s">
        <v>203</v>
      </c>
      <c r="F15" t="s">
        <v>225</v>
      </c>
      <c r="G15" s="13">
        <v>44923</v>
      </c>
      <c r="H15" s="14">
        <v>0.49305555555555558</v>
      </c>
      <c r="I15">
        <v>45000</v>
      </c>
    </row>
    <row r="16" spans="1:12" x14ac:dyDescent="0.45">
      <c r="A16" t="s">
        <v>253</v>
      </c>
      <c r="B16" t="s">
        <v>254</v>
      </c>
      <c r="C16" s="13">
        <v>19541</v>
      </c>
      <c r="D16" t="s">
        <v>194</v>
      </c>
      <c r="E16" t="s">
        <v>197</v>
      </c>
      <c r="F16" t="s">
        <v>255</v>
      </c>
      <c r="G16" s="13">
        <v>44936</v>
      </c>
      <c r="H16" s="14">
        <v>0.41666666666666669</v>
      </c>
      <c r="I16">
        <v>13000</v>
      </c>
    </row>
    <row r="17" spans="1:9" x14ac:dyDescent="0.45">
      <c r="A17" t="s">
        <v>256</v>
      </c>
      <c r="B17" t="s">
        <v>257</v>
      </c>
      <c r="C17" s="13">
        <v>36962</v>
      </c>
      <c r="D17" t="s">
        <v>195</v>
      </c>
      <c r="E17" t="s">
        <v>198</v>
      </c>
      <c r="F17" t="s">
        <v>258</v>
      </c>
      <c r="G17" s="13">
        <v>44898</v>
      </c>
      <c r="H17" s="14">
        <v>0.58333333333333337</v>
      </c>
      <c r="I17">
        <v>12500</v>
      </c>
    </row>
    <row r="18" spans="1:9" x14ac:dyDescent="0.45">
      <c r="A18" t="s">
        <v>259</v>
      </c>
      <c r="B18" t="s">
        <v>260</v>
      </c>
      <c r="C18" s="13">
        <v>32267</v>
      </c>
      <c r="D18" t="s">
        <v>195</v>
      </c>
      <c r="E18" t="s">
        <v>202</v>
      </c>
      <c r="F18" t="s">
        <v>228</v>
      </c>
      <c r="G18" s="13">
        <v>45005</v>
      </c>
      <c r="H18" s="14">
        <v>0.45833333333333331</v>
      </c>
      <c r="I18">
        <v>27000</v>
      </c>
    </row>
    <row r="19" spans="1:9" x14ac:dyDescent="0.45">
      <c r="A19" t="s">
        <v>261</v>
      </c>
      <c r="B19" t="s">
        <v>262</v>
      </c>
      <c r="C19" s="13">
        <v>26819</v>
      </c>
      <c r="D19" t="s">
        <v>194</v>
      </c>
      <c r="E19" t="s">
        <v>204</v>
      </c>
      <c r="F19" t="s">
        <v>231</v>
      </c>
      <c r="G19" s="13">
        <v>44960</v>
      </c>
      <c r="H19" s="14">
        <v>0.41666666666666669</v>
      </c>
      <c r="I19">
        <v>31000</v>
      </c>
    </row>
    <row r="20" spans="1:9" x14ac:dyDescent="0.45">
      <c r="A20" t="s">
        <v>263</v>
      </c>
      <c r="B20" t="s">
        <v>264</v>
      </c>
      <c r="C20" s="13">
        <v>34097</v>
      </c>
      <c r="D20" t="s">
        <v>195</v>
      </c>
      <c r="E20" t="s">
        <v>198</v>
      </c>
      <c r="F20" t="s">
        <v>258</v>
      </c>
      <c r="G20" s="13">
        <v>44965</v>
      </c>
      <c r="H20" s="14">
        <v>0.39583333333333331</v>
      </c>
      <c r="I20">
        <v>29400</v>
      </c>
    </row>
    <row r="21" spans="1:9" x14ac:dyDescent="0.45">
      <c r="A21" t="s">
        <v>265</v>
      </c>
      <c r="B21" t="s">
        <v>266</v>
      </c>
      <c r="C21" s="13">
        <v>37020</v>
      </c>
      <c r="D21" t="s">
        <v>195</v>
      </c>
      <c r="E21" t="s">
        <v>197</v>
      </c>
      <c r="F21" t="s">
        <v>255</v>
      </c>
      <c r="G21" s="13">
        <v>44980</v>
      </c>
      <c r="H21" s="14">
        <v>0.47222222222222221</v>
      </c>
      <c r="I21">
        <v>24000</v>
      </c>
    </row>
    <row r="22" spans="1:9" x14ac:dyDescent="0.45">
      <c r="A22" t="s">
        <v>267</v>
      </c>
      <c r="B22" t="s">
        <v>268</v>
      </c>
      <c r="C22" s="13">
        <v>28589</v>
      </c>
      <c r="D22" t="s">
        <v>194</v>
      </c>
      <c r="E22" t="s">
        <v>203</v>
      </c>
      <c r="F22" t="s">
        <v>225</v>
      </c>
      <c r="G22" s="13">
        <v>44909</v>
      </c>
      <c r="H22" s="14">
        <v>0.6875</v>
      </c>
      <c r="I22">
        <v>19000</v>
      </c>
    </row>
    <row r="23" spans="1:9" x14ac:dyDescent="0.45">
      <c r="A23" t="s">
        <v>269</v>
      </c>
      <c r="B23" t="s">
        <v>270</v>
      </c>
      <c r="C23" s="13">
        <v>21801</v>
      </c>
      <c r="D23" t="s">
        <v>195</v>
      </c>
      <c r="E23" t="s">
        <v>199</v>
      </c>
      <c r="F23" t="s">
        <v>234</v>
      </c>
      <c r="G23" s="13">
        <v>44942</v>
      </c>
      <c r="H23" s="14">
        <v>0.74305555555555558</v>
      </c>
      <c r="I23">
        <v>28000</v>
      </c>
    </row>
    <row r="24" spans="1:9" x14ac:dyDescent="0.45">
      <c r="A24" t="s">
        <v>271</v>
      </c>
      <c r="B24" t="s">
        <v>272</v>
      </c>
      <c r="C24" s="13">
        <v>36042</v>
      </c>
      <c r="D24" t="s">
        <v>195</v>
      </c>
      <c r="E24" t="s">
        <v>198</v>
      </c>
      <c r="F24" t="s">
        <v>258</v>
      </c>
      <c r="G24" s="13">
        <v>44978</v>
      </c>
      <c r="H24" s="14">
        <v>0.68055555555555558</v>
      </c>
      <c r="I24">
        <v>20000</v>
      </c>
    </row>
    <row r="25" spans="1:9" x14ac:dyDescent="0.45">
      <c r="A25" t="s">
        <v>273</v>
      </c>
      <c r="B25" t="s">
        <v>163</v>
      </c>
      <c r="C25" s="13">
        <v>19036</v>
      </c>
      <c r="D25" t="s">
        <v>194</v>
      </c>
      <c r="E25" t="s">
        <v>199</v>
      </c>
      <c r="F25" t="s">
        <v>234</v>
      </c>
      <c r="G25" s="13">
        <v>44976</v>
      </c>
      <c r="H25" s="14">
        <v>0.58333333333333337</v>
      </c>
      <c r="I25">
        <v>21000</v>
      </c>
    </row>
    <row r="26" spans="1:9" x14ac:dyDescent="0.45">
      <c r="A26" t="s">
        <v>274</v>
      </c>
      <c r="B26" t="s">
        <v>275</v>
      </c>
      <c r="C26" s="13">
        <v>36388</v>
      </c>
      <c r="D26" t="s">
        <v>194</v>
      </c>
      <c r="E26" t="s">
        <v>200</v>
      </c>
      <c r="F26" t="s">
        <v>239</v>
      </c>
      <c r="G26" s="13">
        <v>44991</v>
      </c>
      <c r="H26" s="14">
        <v>0.57638888888888884</v>
      </c>
      <c r="I26">
        <v>14000</v>
      </c>
    </row>
    <row r="27" spans="1:9" x14ac:dyDescent="0.45">
      <c r="A27" t="s">
        <v>276</v>
      </c>
      <c r="B27" t="s">
        <v>277</v>
      </c>
      <c r="C27" s="13">
        <v>38679</v>
      </c>
      <c r="D27" t="s">
        <v>194</v>
      </c>
      <c r="E27" t="s">
        <v>201</v>
      </c>
      <c r="F27" t="s">
        <v>248</v>
      </c>
      <c r="G27" s="13">
        <v>45005</v>
      </c>
      <c r="H27" s="14">
        <v>0.59722222222222221</v>
      </c>
      <c r="I27">
        <v>46000</v>
      </c>
    </row>
    <row r="28" spans="1:9" x14ac:dyDescent="0.45">
      <c r="A28" t="s">
        <v>278</v>
      </c>
      <c r="B28" t="s">
        <v>279</v>
      </c>
      <c r="C28" s="13">
        <v>27266</v>
      </c>
      <c r="D28" t="s">
        <v>194</v>
      </c>
      <c r="E28" t="s">
        <v>197</v>
      </c>
      <c r="F28" t="s">
        <v>255</v>
      </c>
      <c r="G28" s="13">
        <v>45032</v>
      </c>
      <c r="H28" s="14">
        <v>0.68055555555555558</v>
      </c>
      <c r="I28">
        <v>31000</v>
      </c>
    </row>
    <row r="29" spans="1:9" x14ac:dyDescent="0.45">
      <c r="A29" t="s">
        <v>280</v>
      </c>
      <c r="B29" t="s">
        <v>281</v>
      </c>
      <c r="C29" s="13">
        <v>15912</v>
      </c>
      <c r="D29" t="s">
        <v>194</v>
      </c>
      <c r="E29" t="s">
        <v>204</v>
      </c>
      <c r="F29" t="s">
        <v>231</v>
      </c>
      <c r="G29" s="13">
        <v>44997</v>
      </c>
      <c r="H29" s="14">
        <v>0.625</v>
      </c>
      <c r="I29">
        <v>13000</v>
      </c>
    </row>
    <row r="30" spans="1:9" x14ac:dyDescent="0.45">
      <c r="A30" t="s">
        <v>282</v>
      </c>
      <c r="B30" t="s">
        <v>283</v>
      </c>
      <c r="C30" s="13">
        <v>31758</v>
      </c>
      <c r="D30" t="s">
        <v>195</v>
      </c>
      <c r="E30" t="s">
        <v>198</v>
      </c>
      <c r="F30" t="s">
        <v>258</v>
      </c>
      <c r="G30" s="13">
        <v>44985</v>
      </c>
      <c r="H30" s="14">
        <v>0.66666666666666663</v>
      </c>
      <c r="I30">
        <v>46000</v>
      </c>
    </row>
    <row r="31" spans="1:9" x14ac:dyDescent="0.45">
      <c r="A31" t="s">
        <v>284</v>
      </c>
      <c r="B31" t="s">
        <v>285</v>
      </c>
      <c r="C31" s="13">
        <v>28352</v>
      </c>
      <c r="D31" t="s">
        <v>194</v>
      </c>
      <c r="E31" t="s">
        <v>201</v>
      </c>
      <c r="F31" t="s">
        <v>248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tabSelected="1" topLeftCell="B1" zoomScale="59" workbookViewId="0">
      <selection activeCell="K6" sqref="K6"/>
    </sheetView>
  </sheetViews>
  <sheetFormatPr defaultRowHeight="17" x14ac:dyDescent="0.45"/>
  <cols>
    <col min="1" max="1" width="3.58203125" customWidth="1"/>
    <col min="3" max="3" width="11.58203125" bestFit="1" customWidth="1"/>
    <col min="8" max="8" width="2.83203125" customWidth="1"/>
    <col min="9" max="9" width="14.58203125" customWidth="1"/>
  </cols>
  <sheetData>
    <row r="1" spans="2:7" x14ac:dyDescent="0.45">
      <c r="B1" t="s">
        <v>5</v>
      </c>
    </row>
    <row r="2" spans="2:7" x14ac:dyDescent="0.45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45">
      <c r="B3" s="1" t="s">
        <v>19</v>
      </c>
      <c r="C3" s="1" t="s">
        <v>24</v>
      </c>
      <c r="D3" s="1">
        <v>64</v>
      </c>
      <c r="E3" s="1">
        <v>64</v>
      </c>
      <c r="F3" s="38">
        <v>76</v>
      </c>
      <c r="G3" s="42">
        <v>66</v>
      </c>
    </row>
    <row r="4" spans="2:7" x14ac:dyDescent="0.45">
      <c r="B4" s="1" t="s">
        <v>64</v>
      </c>
      <c r="C4" s="1" t="s">
        <v>24</v>
      </c>
      <c r="D4" s="1">
        <v>72</v>
      </c>
      <c r="E4" s="1">
        <v>83</v>
      </c>
      <c r="F4" s="38">
        <v>76</v>
      </c>
      <c r="G4" s="42">
        <v>88</v>
      </c>
    </row>
    <row r="5" spans="2:7" x14ac:dyDescent="0.45">
      <c r="B5" s="1" t="s">
        <v>41</v>
      </c>
      <c r="C5" s="1" t="s">
        <v>18</v>
      </c>
      <c r="D5" s="1">
        <v>89</v>
      </c>
      <c r="E5" s="1">
        <v>53.999999999999936</v>
      </c>
      <c r="F5" s="38">
        <v>88</v>
      </c>
      <c r="G5" s="42">
        <v>62</v>
      </c>
    </row>
    <row r="6" spans="2:7" x14ac:dyDescent="0.45">
      <c r="B6" s="1" t="s">
        <v>42</v>
      </c>
      <c r="C6" s="1" t="s">
        <v>24</v>
      </c>
      <c r="D6" s="1">
        <v>95</v>
      </c>
      <c r="E6" s="1">
        <v>97</v>
      </c>
      <c r="F6" s="38">
        <v>98</v>
      </c>
      <c r="G6" s="42">
        <v>95</v>
      </c>
    </row>
    <row r="7" spans="2:7" x14ac:dyDescent="0.45">
      <c r="B7" s="1" t="s">
        <v>46</v>
      </c>
      <c r="C7" s="1" t="s">
        <v>24</v>
      </c>
      <c r="D7" s="1">
        <v>67</v>
      </c>
      <c r="E7" s="1">
        <v>94</v>
      </c>
      <c r="F7" s="38">
        <v>0</v>
      </c>
      <c r="G7" s="42">
        <v>72</v>
      </c>
    </row>
    <row r="8" spans="2:7" x14ac:dyDescent="0.45">
      <c r="B8" s="1" t="s">
        <v>56</v>
      </c>
      <c r="C8" s="1" t="s">
        <v>18</v>
      </c>
      <c r="D8" s="1">
        <v>92</v>
      </c>
      <c r="E8" s="1">
        <v>96</v>
      </c>
      <c r="F8" s="38">
        <v>73</v>
      </c>
      <c r="G8" s="42">
        <v>97</v>
      </c>
    </row>
    <row r="9" spans="2:7" x14ac:dyDescent="0.45">
      <c r="B9" s="1" t="s">
        <v>61</v>
      </c>
      <c r="C9" s="1" t="s">
        <v>24</v>
      </c>
      <c r="D9" s="1">
        <v>73</v>
      </c>
      <c r="E9" s="1">
        <v>82</v>
      </c>
      <c r="F9" s="38">
        <v>80</v>
      </c>
      <c r="G9" s="42">
        <v>68</v>
      </c>
    </row>
    <row r="10" spans="2:7" x14ac:dyDescent="0.45">
      <c r="B10" s="1" t="s">
        <v>52</v>
      </c>
      <c r="C10" s="1" t="s">
        <v>17</v>
      </c>
      <c r="D10" s="1">
        <v>82</v>
      </c>
      <c r="E10" s="1">
        <v>64</v>
      </c>
      <c r="F10" s="38">
        <v>85</v>
      </c>
      <c r="G10" s="42">
        <v>75</v>
      </c>
    </row>
    <row r="11" spans="2:7" x14ac:dyDescent="0.45">
      <c r="B11" s="1" t="s">
        <v>59</v>
      </c>
      <c r="C11" s="1" t="s">
        <v>18</v>
      </c>
      <c r="D11" s="1">
        <v>100</v>
      </c>
      <c r="E11" s="1">
        <v>100</v>
      </c>
      <c r="F11" s="38">
        <v>100</v>
      </c>
      <c r="G11" s="42">
        <v>92</v>
      </c>
    </row>
    <row r="12" spans="2:7" x14ac:dyDescent="0.45">
      <c r="B12" s="1" t="s">
        <v>47</v>
      </c>
      <c r="C12" s="1" t="s">
        <v>18</v>
      </c>
      <c r="D12" s="1">
        <v>86</v>
      </c>
      <c r="E12" s="1">
        <v>87</v>
      </c>
      <c r="F12" s="38">
        <v>84</v>
      </c>
      <c r="G12" s="42">
        <v>65</v>
      </c>
    </row>
    <row r="13" spans="2:7" x14ac:dyDescent="0.45">
      <c r="B13" s="1" t="s">
        <v>53</v>
      </c>
      <c r="C13" s="1" t="s">
        <v>24</v>
      </c>
      <c r="D13" s="1">
        <v>62</v>
      </c>
      <c r="E13" s="1"/>
      <c r="F13" s="38" t="s">
        <v>166</v>
      </c>
      <c r="G13" s="42">
        <v>50</v>
      </c>
    </row>
    <row r="14" spans="2:7" x14ac:dyDescent="0.45">
      <c r="B14" s="1" t="s">
        <v>60</v>
      </c>
      <c r="C14" s="1" t="s">
        <v>17</v>
      </c>
      <c r="D14" s="1">
        <v>80</v>
      </c>
      <c r="E14" s="1">
        <v>89</v>
      </c>
      <c r="F14" s="38">
        <v>68</v>
      </c>
      <c r="G14" s="42">
        <v>95</v>
      </c>
    </row>
    <row r="15" spans="2:7" x14ac:dyDescent="0.45">
      <c r="B15" s="1" t="s">
        <v>23</v>
      </c>
      <c r="C15" s="1" t="s">
        <v>18</v>
      </c>
      <c r="D15" s="1">
        <v>99</v>
      </c>
      <c r="E15" s="1">
        <v>96</v>
      </c>
      <c r="F15" s="38">
        <v>94</v>
      </c>
      <c r="G15" s="42">
        <v>90</v>
      </c>
    </row>
    <row r="16" spans="2:7" x14ac:dyDescent="0.45">
      <c r="B16" s="1" t="s">
        <v>62</v>
      </c>
      <c r="C16" s="1" t="s">
        <v>24</v>
      </c>
      <c r="D16" s="1">
        <v>71</v>
      </c>
      <c r="E16" s="1">
        <v>100</v>
      </c>
      <c r="F16" s="38">
        <v>85</v>
      </c>
      <c r="G16" s="42">
        <v>75</v>
      </c>
    </row>
    <row r="17" spans="2:10" x14ac:dyDescent="0.45">
      <c r="B17" s="1" t="s">
        <v>49</v>
      </c>
      <c r="C17" s="1" t="s">
        <v>18</v>
      </c>
      <c r="D17" s="1">
        <v>95</v>
      </c>
      <c r="E17" s="1">
        <v>69</v>
      </c>
      <c r="F17" s="38">
        <v>73</v>
      </c>
      <c r="G17" s="42">
        <v>85</v>
      </c>
    </row>
    <row r="18" spans="2:10" x14ac:dyDescent="0.45">
      <c r="B18" s="1" t="s">
        <v>63</v>
      </c>
      <c r="C18" s="1" t="s">
        <v>17</v>
      </c>
      <c r="D18" s="1">
        <v>70</v>
      </c>
      <c r="E18" s="1">
        <v>64</v>
      </c>
      <c r="F18" s="38">
        <v>86</v>
      </c>
      <c r="G18" s="42">
        <v>75</v>
      </c>
    </row>
    <row r="19" spans="2:10" x14ac:dyDescent="0.45">
      <c r="B19" s="1" t="s">
        <v>55</v>
      </c>
      <c r="C19" s="1" t="s">
        <v>18</v>
      </c>
      <c r="D19" s="1">
        <v>67</v>
      </c>
      <c r="E19" s="1">
        <v>89</v>
      </c>
      <c r="F19" s="38">
        <v>0</v>
      </c>
      <c r="G19" s="42">
        <v>64</v>
      </c>
    </row>
    <row r="20" spans="2:10" x14ac:dyDescent="0.45">
      <c r="B20" s="1" t="s">
        <v>57</v>
      </c>
      <c r="C20" s="1" t="s">
        <v>18</v>
      </c>
      <c r="D20" s="1">
        <v>60</v>
      </c>
      <c r="E20" s="1">
        <v>78</v>
      </c>
      <c r="F20" s="38">
        <v>64</v>
      </c>
      <c r="G20" s="42">
        <v>78</v>
      </c>
    </row>
    <row r="21" spans="2:10" x14ac:dyDescent="0.45">
      <c r="B21" s="1" t="s">
        <v>50</v>
      </c>
      <c r="C21" s="1" t="s">
        <v>24</v>
      </c>
      <c r="D21" s="1">
        <v>94</v>
      </c>
      <c r="E21" s="1">
        <v>91</v>
      </c>
      <c r="F21" s="38">
        <v>84</v>
      </c>
      <c r="G21" s="42">
        <v>96</v>
      </c>
    </row>
    <row r="22" spans="2:10" x14ac:dyDescent="0.45">
      <c r="B22" s="1" t="s">
        <v>54</v>
      </c>
      <c r="C22" s="1" t="s">
        <v>17</v>
      </c>
      <c r="D22" s="1">
        <v>80</v>
      </c>
      <c r="E22" s="1">
        <v>70</v>
      </c>
      <c r="F22" s="38">
        <v>60</v>
      </c>
      <c r="G22" s="42">
        <v>90</v>
      </c>
    </row>
    <row r="23" spans="2:10" x14ac:dyDescent="0.45">
      <c r="B23" s="1" t="s">
        <v>58</v>
      </c>
      <c r="C23" s="1" t="s">
        <v>24</v>
      </c>
      <c r="D23" s="1">
        <v>89</v>
      </c>
      <c r="E23" s="1">
        <v>65</v>
      </c>
      <c r="F23" s="38">
        <v>99</v>
      </c>
      <c r="G23" s="42">
        <v>96</v>
      </c>
    </row>
    <row r="24" spans="2:10" x14ac:dyDescent="0.45">
      <c r="B24" s="1" t="s">
        <v>48</v>
      </c>
      <c r="C24" s="1" t="s">
        <v>18</v>
      </c>
      <c r="D24" s="1">
        <v>30.999999999999744</v>
      </c>
      <c r="E24" s="1">
        <v>77</v>
      </c>
      <c r="F24" s="38">
        <v>75</v>
      </c>
      <c r="G24" s="42">
        <v>71</v>
      </c>
    </row>
    <row r="25" spans="2:10" x14ac:dyDescent="0.45">
      <c r="B25" s="1" t="s">
        <v>28</v>
      </c>
      <c r="C25" s="1" t="s">
        <v>17</v>
      </c>
      <c r="D25" s="1">
        <v>85</v>
      </c>
      <c r="E25" s="1">
        <v>92</v>
      </c>
      <c r="F25" s="38">
        <v>62</v>
      </c>
      <c r="G25" s="42">
        <v>91</v>
      </c>
      <c r="J25" t="s">
        <v>167</v>
      </c>
    </row>
    <row r="26" spans="2:10" x14ac:dyDescent="0.45">
      <c r="B26" s="1" t="s">
        <v>51</v>
      </c>
      <c r="C26" s="1" t="s">
        <v>18</v>
      </c>
      <c r="D26" s="1">
        <v>50</v>
      </c>
      <c r="E26" s="1">
        <v>59</v>
      </c>
      <c r="F26" s="38">
        <v>50</v>
      </c>
      <c r="G26" s="42">
        <v>86</v>
      </c>
    </row>
    <row r="27" spans="2:10" x14ac:dyDescent="0.45">
      <c r="B27" s="1" t="s">
        <v>43</v>
      </c>
      <c r="C27" s="1" t="s">
        <v>17</v>
      </c>
      <c r="D27" s="1">
        <v>82</v>
      </c>
      <c r="E27" s="1">
        <v>99</v>
      </c>
      <c r="F27" s="38">
        <v>66</v>
      </c>
      <c r="G27" s="42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">
      <colorScale>
        <cfvo type="min"/>
        <cfvo type="percentile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38100</xdr:colOff>
                    <xdr:row>1</xdr:row>
                    <xdr:rowOff>44450</xdr:rowOff>
                  </from>
                  <to>
                    <xdr:col>8</xdr:col>
                    <xdr:colOff>1073150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38100</xdr:colOff>
                    <xdr:row>3</xdr:row>
                    <xdr:rowOff>57150</xdr:rowOff>
                  </from>
                  <to>
                    <xdr:col>8</xdr:col>
                    <xdr:colOff>1073150</xdr:colOff>
                    <xdr:row>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topLeftCell="A8" zoomScaleNormal="100" workbookViewId="0">
      <selection activeCell="O15" sqref="O15"/>
    </sheetView>
  </sheetViews>
  <sheetFormatPr defaultRowHeight="17" x14ac:dyDescent="0.45"/>
  <cols>
    <col min="1" max="1" width="3.33203125" customWidth="1"/>
    <col min="3" max="3" width="9.08203125" bestFit="1" customWidth="1"/>
    <col min="4" max="5" width="9.33203125" bestFit="1" customWidth="1"/>
    <col min="6" max="6" width="9.08203125" bestFit="1" customWidth="1"/>
    <col min="8" max="8" width="10.58203125" bestFit="1" customWidth="1"/>
  </cols>
  <sheetData>
    <row r="1" spans="2:11" x14ac:dyDescent="0.45">
      <c r="B1" s="8"/>
    </row>
    <row r="2" spans="2:11" x14ac:dyDescent="0.45">
      <c r="B2" s="9" t="s">
        <v>152</v>
      </c>
    </row>
    <row r="3" spans="2:11" x14ac:dyDescent="0.45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5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5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5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5">
      <c r="B7" s="1" t="s">
        <v>161</v>
      </c>
      <c r="C7" s="12">
        <f>AVERAGE(C4:C6)</f>
        <v>259811.33333333334</v>
      </c>
      <c r="D7" s="12">
        <f>AVERAGE(D4:D6)</f>
        <v>188497.33333333334</v>
      </c>
      <c r="E7" s="12">
        <f>AVERAGE(E4:E6)</f>
        <v>199489.33333333334</v>
      </c>
      <c r="F7" s="12">
        <f>AVERAGE(F4:F6)</f>
        <v>258409.66666666666</v>
      </c>
    </row>
    <row r="8" spans="2:11" x14ac:dyDescent="0.45">
      <c r="B8" s="1" t="s">
        <v>162</v>
      </c>
      <c r="C8" s="12">
        <f>SUM(C4:C6)</f>
        <v>779434</v>
      </c>
      <c r="D8" s="12">
        <f>SUM(D4:D6)</f>
        <v>565492</v>
      </c>
      <c r="E8" s="12">
        <f>SUM(E4:E6)</f>
        <v>598468</v>
      </c>
      <c r="F8" s="12">
        <f>SUM(F4:F6)</f>
        <v>775229</v>
      </c>
    </row>
    <row r="10" spans="2:11" x14ac:dyDescent="0.45">
      <c r="C10" s="11"/>
    </row>
    <row r="11" spans="2:11" x14ac:dyDescent="0.45">
      <c r="C11" s="11"/>
    </row>
    <row r="12" spans="2:11" x14ac:dyDescent="0.45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C9" sqref="C9"/>
    </sheetView>
  </sheetViews>
  <sheetFormatPr defaultRowHeight="17" x14ac:dyDescent="0.45"/>
  <cols>
    <col min="3" max="3" width="10.75" customWidth="1"/>
    <col min="4" max="5" width="13" bestFit="1" customWidth="1"/>
    <col min="6" max="6" width="10.58203125" customWidth="1"/>
    <col min="7" max="7" width="13" customWidth="1"/>
  </cols>
  <sheetData>
    <row r="1" spans="1:8" x14ac:dyDescent="0.45">
      <c r="A1" t="s">
        <v>5</v>
      </c>
      <c r="B1" s="32" t="s">
        <v>177</v>
      </c>
      <c r="H1" t="s">
        <v>165</v>
      </c>
    </row>
    <row r="2" spans="1:8" x14ac:dyDescent="0.45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5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45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45">
      <c r="A5" s="2"/>
      <c r="B5" s="2"/>
      <c r="C5" s="2"/>
      <c r="D5" s="2"/>
      <c r="E5" s="2"/>
      <c r="F5" s="2"/>
      <c r="H5" s="1" t="s">
        <v>171</v>
      </c>
    </row>
    <row r="6" spans="1:8" x14ac:dyDescent="0.45">
      <c r="A6" s="2"/>
      <c r="B6" s="2"/>
      <c r="C6" s="2"/>
      <c r="D6" s="2"/>
      <c r="E6" s="2"/>
      <c r="F6" s="2"/>
      <c r="H6" s="1" t="s">
        <v>172</v>
      </c>
    </row>
    <row r="7" spans="1:8" x14ac:dyDescent="0.45">
      <c r="A7" s="2"/>
      <c r="B7" s="2"/>
      <c r="C7" s="2"/>
      <c r="D7" s="2"/>
      <c r="E7" s="2"/>
      <c r="F7" s="2"/>
      <c r="H7" s="1" t="s">
        <v>173</v>
      </c>
    </row>
    <row r="8" spans="1:8" x14ac:dyDescent="0.45">
      <c r="A8" s="2"/>
      <c r="B8" s="2"/>
      <c r="C8" s="2"/>
      <c r="D8" s="2"/>
      <c r="E8" s="2"/>
      <c r="F8" s="2"/>
      <c r="H8" s="1" t="s">
        <v>174</v>
      </c>
    </row>
    <row r="9" spans="1:8" x14ac:dyDescent="0.45">
      <c r="A9" s="2"/>
      <c r="B9" s="2"/>
      <c r="C9" s="2"/>
      <c r="D9" s="2"/>
      <c r="E9" s="2"/>
      <c r="F9" s="2"/>
      <c r="H9" s="1" t="s">
        <v>176</v>
      </c>
    </row>
    <row r="10" spans="1:8" x14ac:dyDescent="0.45">
      <c r="A10" s="2"/>
      <c r="B10" s="2"/>
      <c r="C10" s="2"/>
      <c r="D10" s="2"/>
      <c r="E10" s="2"/>
      <c r="F10" s="2"/>
    </row>
    <row r="11" spans="1:8" x14ac:dyDescent="0.45">
      <c r="A11" s="2"/>
      <c r="B11" s="2"/>
      <c r="C11" s="2"/>
      <c r="D11" s="2"/>
      <c r="E11" s="2"/>
      <c r="F11" s="2"/>
    </row>
    <row r="12" spans="1:8" x14ac:dyDescent="0.45">
      <c r="A12" s="2"/>
      <c r="B12" s="2"/>
      <c r="C12" s="2"/>
      <c r="D12" s="2"/>
      <c r="E12" s="2"/>
      <c r="F12" s="2"/>
    </row>
    <row r="13" spans="1:8" x14ac:dyDescent="0.45">
      <c r="A13" s="2"/>
      <c r="B13" s="2"/>
      <c r="C13" s="2"/>
      <c r="D13" s="2"/>
      <c r="E13" s="2"/>
      <c r="F13" s="2"/>
    </row>
    <row r="14" spans="1:8" x14ac:dyDescent="0.45">
      <c r="A14" s="2"/>
      <c r="B14" s="2"/>
      <c r="C14" s="2"/>
      <c r="D14" s="2"/>
      <c r="E14" s="2"/>
      <c r="F14" s="2"/>
    </row>
    <row r="15" spans="1:8" x14ac:dyDescent="0.45">
      <c r="A15" s="2"/>
      <c r="B15" s="2"/>
      <c r="C15" s="2"/>
      <c r="D15" s="2"/>
      <c r="E15" s="2"/>
      <c r="F15" s="2"/>
    </row>
    <row r="16" spans="1:8" x14ac:dyDescent="0.45">
      <c r="A16" s="2"/>
      <c r="B16" s="2"/>
      <c r="C16" s="2"/>
      <c r="D16" s="2"/>
      <c r="E16" s="2"/>
      <c r="F16" s="2"/>
    </row>
    <row r="17" spans="1:6" x14ac:dyDescent="0.45">
      <c r="A17" s="2"/>
      <c r="B17" s="2"/>
      <c r="C17" s="2"/>
      <c r="D17" s="2"/>
      <c r="E17" s="2"/>
      <c r="F17" s="2"/>
    </row>
    <row r="18" spans="1:6" x14ac:dyDescent="0.45">
      <c r="A18" s="2"/>
      <c r="B18" s="2"/>
      <c r="C18" s="2"/>
      <c r="D18" s="2"/>
      <c r="E18" s="2"/>
      <c r="F18" s="2"/>
    </row>
    <row r="19" spans="1:6" x14ac:dyDescent="0.45">
      <c r="A19" s="2"/>
      <c r="B19" s="2"/>
      <c r="C19" s="2"/>
      <c r="D19" s="2"/>
      <c r="E19" s="2"/>
      <c r="F19" s="2"/>
    </row>
    <row r="20" spans="1:6" x14ac:dyDescent="0.45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50800</xdr:rowOff>
              </from>
              <to>
                <xdr:col>6</xdr:col>
                <xdr:colOff>889000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최우석 최우석</cp:lastModifiedBy>
  <cp:lastPrinted>2025-06-17T05:43:17Z</cp:lastPrinted>
  <dcterms:created xsi:type="dcterms:W3CDTF">2023-05-30T06:41:20Z</dcterms:created>
  <dcterms:modified xsi:type="dcterms:W3CDTF">2025-06-30T08:40:01Z</dcterms:modified>
</cp:coreProperties>
</file>