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_update_20250108\기출\08회\"/>
    </mc:Choice>
  </mc:AlternateContent>
  <xr:revisionPtr revIDLastSave="0" documentId="13_ncr:1_{86EDCE13-317C-4391-B86E-1B57D3C7D7FD}" xr6:coauthVersionLast="47" xr6:coauthVersionMax="47" xr10:uidLastSave="{00000000-0000-0000-0000-000000000000}"/>
  <bookViews>
    <workbookView xWindow="-108" yWindow="-108" windowWidth="23256" windowHeight="12456" tabRatio="785" activeTab="5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3" l="1"/>
  <c r="O16" i="3"/>
  <c r="I4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O12" i="3" a="1"/>
  <c r="O12" i="3" s="1"/>
  <c r="N12" i="3" a="1"/>
  <c r="N12" i="3" s="1"/>
  <c r="M12" i="3" a="1"/>
  <c r="M12" i="3" s="1"/>
  <c r="I12" i="3"/>
  <c r="O11" i="3"/>
  <c r="O11" i="3" a="1"/>
  <c r="N11" i="3"/>
  <c r="N11" i="3" a="1"/>
  <c r="M11" i="3" a="1"/>
  <c r="M11" i="3" s="1"/>
  <c r="I11" i="3"/>
  <c r="O10" i="3" a="1"/>
  <c r="O10" i="3" s="1"/>
  <c r="N10" i="3" a="1"/>
  <c r="N10" i="3" s="1"/>
  <c r="M10" i="3" a="1"/>
  <c r="M10" i="3" s="1"/>
  <c r="I10" i="3"/>
  <c r="I9" i="3"/>
  <c r="I8" i="3"/>
  <c r="I7" i="3"/>
  <c r="O6" i="3" a="1"/>
  <c r="O6" i="3" s="1"/>
  <c r="N6" i="3" a="1"/>
  <c r="N6" i="3" s="1"/>
  <c r="I6" i="3"/>
  <c r="O5" i="3"/>
  <c r="O5" i="3" a="1"/>
  <c r="N5" i="3"/>
  <c r="N5" i="3" a="1"/>
  <c r="I5" i="3"/>
  <c r="O4" i="3" a="1"/>
  <c r="O4" i="3" s="1"/>
  <c r="N4" i="3" a="1"/>
  <c r="N4" i="3" s="1"/>
  <c r="J4" i="1"/>
  <c r="J4" i="3" a="1"/>
  <c r="J29" i="3" a="1"/>
  <c r="J15" i="3" a="1"/>
  <c r="J20" i="3" a="1"/>
  <c r="J25" i="3" a="1"/>
  <c r="J11" i="3" a="1"/>
  <c r="J16" i="3" a="1"/>
  <c r="J26" i="3" a="1"/>
  <c r="J18" i="3" a="1"/>
  <c r="J9" i="3" a="1"/>
  <c r="J27" i="3" a="1"/>
  <c r="J7" i="3" a="1"/>
  <c r="J28" i="3" a="1"/>
  <c r="J17" i="3" a="1"/>
  <c r="J8" i="3" a="1"/>
  <c r="J5" i="3" a="1"/>
  <c r="J10" i="3" a="1"/>
  <c r="J23" i="3" a="1"/>
  <c r="J30" i="3" a="1"/>
  <c r="J6" i="3" a="1"/>
  <c r="J19" i="3" a="1"/>
  <c r="J13" i="3" a="1"/>
  <c r="J24" i="3" a="1"/>
  <c r="J14" i="3" a="1"/>
  <c r="J21" i="3" a="1"/>
  <c r="J12" i="3" a="1"/>
  <c r="J22" i="3" a="1"/>
  <c r="J4" i="3" l="1"/>
  <c r="J30" i="3"/>
  <c r="J28" i="3"/>
  <c r="J26" i="3"/>
  <c r="J22" i="3"/>
  <c r="J20" i="3"/>
  <c r="J18" i="3"/>
  <c r="J16" i="3"/>
  <c r="J14" i="3"/>
  <c r="J12" i="3"/>
  <c r="J10" i="3"/>
  <c r="J8" i="3"/>
  <c r="J6" i="3"/>
  <c r="J24" i="3"/>
  <c r="J29" i="3"/>
  <c r="J27" i="3"/>
  <c r="J25" i="3"/>
  <c r="J23" i="3"/>
  <c r="J21" i="3"/>
  <c r="J19" i="3"/>
  <c r="J17" i="3"/>
  <c r="J15" i="3"/>
  <c r="J13" i="3"/>
  <c r="J11" i="3"/>
  <c r="J9" i="3"/>
  <c r="J7" i="3"/>
  <c r="J5" i="3"/>
  <c r="F8" i="7" l="1"/>
  <c r="E8" i="7"/>
  <c r="D8" i="7"/>
  <c r="C8" i="7"/>
  <c r="F7" i="7"/>
  <c r="E7" i="7"/>
  <c r="D7" i="7"/>
  <c r="C7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34A954D0-05FF-47AF-9519-ABDA24A9F693}" name="MS Access Database_Query1" type="1" refreshedVersion="7" background="1">
    <dbPr connection="DSN=MS Access Database;DBQ=C:\길벗컴활1급총정리\기출\08회\상반기진료.accdb;DefaultDir=C:\길벗컴활1급총정리\기출\08회;DriverId=25;FIL=MS Access;MaxBufferSize=2048;PageTimeout=5;" command="SELECT 진료내역.성별, 진료내역.진료과목, 진료내역.진료일, 진료내역.진료비_x000d__x000a_FROM `C:\길벗컴활1급총정리\기출\08회\상반기진료.accdb`.진료내역 진료내역"/>
  </connection>
  <connection id="3" xr16:uid="{EB24D441-EF1B-48E7-8212-09458D3447E0}" sourceFile="C:\길벗컴활1급\03 최신기출문제\04 23년상시04\상반기진료.accdb" keepAlive="1" name="상반기진료" type="5" refreshedVersion="7" background="1">
    <dbPr connection="Provider=Microsoft.ACE.OLEDB.12.0;User ID=Admin;Data Source=C:\길벗컴활1급\03 최신기출문제\04 23년상시04\상반기진료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진료내역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<sst xmlns="http://schemas.openxmlformats.org/spreadsheetml/2006/main" count="612" uniqueCount="284">
  <si>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</si>
  <si>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</si>
  <si>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</si>
  <si>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</si>
  <si>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</si>
  <si>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</si>
  <si>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</si>
  <si>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</si>
  <si>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</si>
  <si>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</si>
  <si>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</si>
  <si>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</si>
  <si>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</si>
  <si>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</si>
  <si>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</si>
  <si>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</si>
  <si>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</si>
  <si>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</si>
  <si>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</si>
  <si>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</si>
  <si>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</si>
  <si>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</si>
  <si>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</si>
  <si>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</si>
  <si>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</si>
  <si>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</si>
  <si>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</si>
  <si>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</si>
  <si>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</si>
  <si>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</si>
  <si>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</si>
  <si>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</si>
  <si>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</si>
  <si>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</si>
  <si>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</si>
  <si>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</si>
  <si>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</si>
  <si>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</si>
  <si>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</si>
  <si>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</si>
  <si>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</si>
  <si>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</si>
  <si>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</si>
  <si>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</si>
  <si>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</si>
  <si>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</si>
  <si>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</si>
  <si>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</si>
  <si>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</si>
  <si>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</si>
  <si>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</si>
  <si>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</si>
  <si>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</si>
  <si>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</si>
  <si>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</si>
  <si>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</si>
  <si>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</si>
  <si>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</si>
  <si>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</si>
  <si>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</si>
  <si>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</si>
  <si>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</si>
  <si>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</si>
  <si>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</si>
  <si>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</si>
  <si>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</si>
  <si>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</si>
  <si>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</si>
  <si>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</si>
  <si>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</si>
  <si>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</si>
  <si>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</si>
  <si>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</si>
  <si>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</si>
  <si>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</si>
  <si>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</si>
  <si>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</si>
  <si>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</si>
  <si>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</si>
  <si>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</si>
  <si>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</si>
  <si>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</si>
  <si>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</si>
  <si>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</si>
  <si>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</si>
  <si>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</si>
  <si>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</si>
  <si>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</si>
  <si>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</si>
  <si>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</si>
  <si>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</si>
  <si>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</si>
  <si>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</si>
  <si>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</si>
  <si>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</si>
  <si>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</si>
  <si>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</si>
  <si>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</si>
  <si>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</si>
  <si>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</si>
  <si>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</si>
  <si>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</si>
  <si>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</si>
  <si>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</si>
  <si>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</si>
  <si>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</si>
  <si>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</si>
  <si>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</si>
  <si>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</si>
  <si>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</si>
  <si>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</si>
  <si>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</si>
  <si>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</si>
  <si>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</si>
  <si>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</si>
  <si>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</si>
  <si>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</si>
  <si>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</si>
  <si>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</si>
  <si>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</si>
  <si>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</si>
  <si>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</si>
  <si>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</si>
  <si>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</si>
  <si>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</si>
  <si>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</si>
  <si>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</si>
  <si>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</si>
  <si>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</si>
  <si>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</si>
  <si>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</si>
  <si>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</si>
  <si>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</si>
  <si>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</si>
  <si>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</si>
  <si>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</si>
  <si>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</si>
  <si>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</si>
  <si>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</si>
  <si>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</si>
  <si>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</si>
  <si>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</si>
  <si>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</si>
  <si>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</si>
  <si>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</si>
  <si>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</si>
  <si>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</si>
  <si>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</si>
  <si>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</si>
  <si>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</si>
  <si>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</si>
  <si>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</si>
  <si>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</si>
  <si>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</si>
  <si>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</si>
  <si>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</si>
  <si>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</si>
  <si>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</si>
  <si>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</si>
  <si>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</si>
  <si>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</si>
  <si>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</si>
  <si>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</si>
  <si>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환자코드</t>
  </si>
  <si>
    <t>성명</t>
  </si>
  <si>
    <t>생년월일</t>
  </si>
  <si>
    <t>성별</t>
  </si>
  <si>
    <t>진료과목</t>
  </si>
  <si>
    <t>담당의사</t>
  </si>
  <si>
    <t>진료일</t>
  </si>
  <si>
    <t>진료시간</t>
  </si>
  <si>
    <t>진료비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</si>
  <si>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</si>
  <si>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</si>
  <si>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</si>
  <si>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</si>
  <si>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</si>
  <si>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</si>
  <si>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</si>
  <si>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</si>
  <si>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</si>
  <si>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</si>
  <si>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</si>
  <si>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</si>
  <si>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</si>
  <si>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</si>
  <si>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</si>
  <si>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</si>
  <si>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</si>
  <si>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</si>
  <si>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</si>
  <si>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</si>
  <si>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</si>
  <si>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</si>
  <si>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</si>
  <si>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</si>
  <si>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</si>
  <si>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</si>
  <si>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</si>
  <si>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</si>
  <si>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</si>
  <si>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</si>
  <si>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</si>
  <si>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</si>
  <si>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</si>
  <si>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</si>
  <si>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</si>
  <si>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</si>
  <si>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</si>
  <si>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</si>
  <si>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</si>
  <si>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</si>
  <si>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</si>
  <si>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</si>
  <si>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</si>
  <si>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</si>
  <si>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</si>
  <si>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</si>
  <si>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</si>
  <si>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</si>
  <si>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</si>
  <si>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</si>
  <si>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</si>
  <si>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</si>
  <si>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</si>
  <si>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</si>
  <si>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</si>
  <si>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</si>
  <si>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</si>
  <si>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</si>
  <si>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</si>
  <si>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</si>
  <si>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</si>
  <si>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</si>
  <si>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</si>
  <si>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</si>
  <si>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</si>
  <si>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</si>
  <si>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</si>
  <si>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</si>
  <si>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</si>
  <si>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</si>
  <si>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</si>
  <si>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</si>
  <si>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</si>
  <si>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</si>
  <si>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</si>
  <si>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</si>
  <si>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</si>
  <si>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</si>
  <si>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</si>
  <si>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</si>
  <si>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</si>
  <si>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</si>
  <si>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</si>
  <si>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</si>
  <si>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</si>
  <si>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</si>
  <si>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</si>
  <si>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</si>
  <si>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</si>
  <si>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</si>
  <si>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</si>
  <si>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</si>
  <si>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</si>
  <si>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</si>
  <si>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</si>
  <si>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</si>
  <si>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조건</t>
    <phoneticPr fontId="2" type="noConversion"/>
  </si>
  <si>
    <t>[표2] 학과별 수강과목별 중간고사 점수의 평균</t>
    <phoneticPr fontId="2" type="noConversion"/>
  </si>
  <si>
    <t>&gt;=80</t>
    <phoneticPr fontId="2" type="noConversion"/>
  </si>
  <si>
    <t>[표5] 반영 비율</t>
    <phoneticPr fontId="2" type="noConversion"/>
  </si>
  <si>
    <t>총합계</t>
  </si>
  <si>
    <t>(모두)</t>
  </si>
  <si>
    <t>12월</t>
  </si>
  <si>
    <t>1월</t>
  </si>
  <si>
    <t>2월</t>
  </si>
  <si>
    <t>3월</t>
  </si>
  <si>
    <t>4월</t>
  </si>
  <si>
    <t>5월</t>
  </si>
  <si>
    <t>최대 : 진료비</t>
  </si>
  <si>
    <t>[표2] 외과 진료과목의 진료비 평균</t>
    <phoneticPr fontId="2" type="noConversion"/>
  </si>
  <si>
    <t>*외과</t>
    <phoneticPr fontId="2" type="noConversion"/>
  </si>
  <si>
    <t>[표6] 합계 점수별 종합평가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</si>
</sst>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8" formatCode="[&gt;=90]&quot;♣ &quot;00;[Red][=0]&quot;※&quot;;00;[Blue]@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1" xfId="1" applyNumberFormat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D4-44E0-8126-8B34DF4A56DD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accent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5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99060</xdr:colOff>
          <xdr:row>0</xdr:row>
          <xdr:rowOff>45720</xdr:rowOff>
        </xdr:from>
        <xdr:to>
          <xdr:col>6</xdr:col>
          <xdr:colOff>883920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kmii" refreshedDate="45449.10077326389" backgroundQuery="1" createdVersion="7" refreshedVersion="7" minRefreshableVersion="3" recordCount="28" xr:uid="{2ADDA049-D6BF-4C2A-8D57-0BFE0E910B10}">
  <cacheSource type="external" connectionId="2"/>
  <cacheFields count="4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F9F0EF-B726-45E4-A60B-6E9EB451BA89}" name="피벗 테이블28" cacheId="0" applyNumberFormats="0" applyBorderFormats="0" applyFontFormats="0" applyPatternFormats="0" applyAlignmentFormats="0" applyWidthHeightFormats="1" dataCaption="값" updatedVersion="7" minRefreshableVersion="3" useAutoFormatting="1" itemPrintTitles="1" mergeItem="1" createdVersion="7" indent="0" compact="0" outline="1" outlineData="1" compactData="0" multipleFieldFilters="0" fieldListSortAscending="1">
  <location ref="A4:C17" firstHeaderRow="1" firstDataRow="1" firstDataCol="2" rowPageCount="1" colPageCount="1"/>
  <pivotFields count="4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showAll="0"/>
  </pivotFields>
  <rowFields count="2">
    <field x="0"/>
    <field x="2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workbookViewId="0"/>
  </sheetViews>
  <sheetFormatPr defaultRowHeight="17.399999999999999" x14ac:dyDescent="0.4"/>
  <cols>
    <col min="1" max="1" width="2.5" customWidth="1"/>
    <col min="2" max="2" width="9.5" customWidth="1"/>
    <col min="3" max="3" width="5.8984375" customWidth="1"/>
    <col min="4" max="4" width="8" customWidth="1"/>
    <col min="5" max="5" width="11.69921875" customWidth="1"/>
    <col min="6" max="6" width="7.59765625" customWidth="1"/>
    <col min="7" max="7" width="9" customWidth="1"/>
    <col min="8" max="8" width="8.8984375" customWidth="1"/>
    <col min="9" max="9" width="3.19921875" customWidth="1"/>
    <col min="12" max="12" width="11.8984375" bestFit="1" customWidth="1"/>
  </cols>
  <sheetData>
    <row r="2" spans="2:13" x14ac:dyDescent="0.4">
      <c r="B2" t="s">
        <v>5</v>
      </c>
    </row>
    <row r="3" spans="2:13" x14ac:dyDescent="0.4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2" t="s">
        <v>268</v>
      </c>
    </row>
    <row r="4" spans="2:13" x14ac:dyDescent="0.4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4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4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t="s">
        <v>65</v>
      </c>
      <c r="K6" t="s">
        <v>67</v>
      </c>
      <c r="L6" t="s">
        <v>68</v>
      </c>
      <c r="M6" t="s">
        <v>70</v>
      </c>
    </row>
    <row r="7" spans="2:13" x14ac:dyDescent="0.4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4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4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4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4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4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4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4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4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4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4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4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4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4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4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4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4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4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4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4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4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4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4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4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4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4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4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4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4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0" priority="1">
      <formula>OR(_xlfn.RANK.EQ($G4,$G$4:$G$35)&lt;=3,_xlfn.RANK.EQ($G4,$G$4:$G$35,1)&lt;=3)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workbookViewId="0"/>
  </sheetViews>
  <sheetFormatPr defaultRowHeight="17.399999999999999" x14ac:dyDescent="0.4"/>
  <cols>
    <col min="1" max="1" width="1.59765625" customWidth="1"/>
    <col min="2" max="2" width="9.5" customWidth="1"/>
    <col min="3" max="3" width="12.19921875" customWidth="1"/>
    <col min="5" max="6" width="10.19921875" customWidth="1"/>
    <col min="8" max="8" width="10.69921875" customWidth="1"/>
    <col min="9" max="9" width="11" customWidth="1"/>
  </cols>
  <sheetData>
    <row r="2" spans="2:9" x14ac:dyDescent="0.4">
      <c r="B2" t="s">
        <v>246</v>
      </c>
    </row>
    <row r="3" spans="2:9" x14ac:dyDescent="0.4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4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4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4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4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4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4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4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4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4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4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4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4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4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4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4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4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4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4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4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4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4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4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4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4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4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4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4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workbookViewId="0"/>
  </sheetViews>
  <sheetFormatPr defaultRowHeight="17.399999999999999" x14ac:dyDescent="0.4"/>
  <cols>
    <col min="1" max="1" width="1.59765625" customWidth="1"/>
    <col min="3" max="3" width="11.59765625" bestFit="1" customWidth="1"/>
    <col min="10" max="10" width="10.5" customWidth="1"/>
    <col min="11" max="11" width="2.69921875" customWidth="1"/>
    <col min="12" max="12" width="13" customWidth="1"/>
    <col min="14" max="15" width="11.59765625" bestFit="1" customWidth="1"/>
  </cols>
  <sheetData>
    <row r="2" spans="2:15" x14ac:dyDescent="0.4">
      <c r="B2" t="s">
        <v>5</v>
      </c>
      <c r="L2" t="s">
        <v>269</v>
      </c>
    </row>
    <row r="3" spans="2:15" x14ac:dyDescent="0.4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4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IFERROR(AVERAGE(IF((MID($B$4:$B$30,3,1)=$M4)*($C$4:$C$30=N$3),$E$4:$E$30)),"")</f>
        <v>80</v>
      </c>
      <c r="O4" s="2">
        <f t="array" ref="O4">IFERROR(AVERAGE(IF((MID($B$4:$B$30,3,1)=$M4)*($C$4:$C$30=O$3),$E$4:$E$30)),"")</f>
        <v>87.5</v>
      </c>
    </row>
    <row r="5" spans="2:15" x14ac:dyDescent="0.4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IF(D5&lt;70,"재수강",HLOOKUP(SUMPRODUCT(D5:G5,$M$21:$P$21),$M$24:$Q$26,3))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IFERROR(AVERAGE(IF((MID($B$4:$B$30,3,1)=$M5)*($C$4:$C$30=N$3),$E$4:$E$30)),"")</f>
        <v/>
      </c>
      <c r="O5" s="2">
        <f t="array" ref="O5">IFERROR(AVERAGE(IF((MID($B$4:$B$30,3,1)=$M5)*($C$4:$C$30=O$3),$E$4:$E$30)),"")</f>
        <v>73.999999999999915</v>
      </c>
    </row>
    <row r="6" spans="2:15" x14ac:dyDescent="0.4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IFERROR(AVERAGE(IF((MID($B$4:$B$30,3,1)=$M6)*($C$4:$C$30=N$3),$E$4:$E$30)),"")</f>
        <v>82</v>
      </c>
      <c r="O6" s="2">
        <f t="array" ref="O6">IFERROR(AVERAGE(IF((MID($B$4:$B$30,3,1)=$M6)*($C$4:$C$30=O$3),$E$4:$E$30)),"")</f>
        <v>74.400000000000006</v>
      </c>
    </row>
    <row r="7" spans="2:15" x14ac:dyDescent="0.4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5" x14ac:dyDescent="0.4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266</v>
      </c>
    </row>
    <row r="9" spans="2:15" x14ac:dyDescent="0.4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4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>
        <f t="array" ref="M10">INDEX($B$4:$B$30,MATCH(MAX(($C$4:$C$30=$L10)*($H$4:$H$30=M$9)*$F$4:$F$30),($C$4:$C$30=$L10)*($H$4:$H$30=M$9)*$F$4:$F$30,0))</f>
        <v>03M262</v>
      </c>
      <c r="N10" s="1" t="str">
        <f t="array" ref="N10">INDEX($B$4:$B$30,MATCH(MAX(($C$4:$C$30=$L10)*($H$4:$H$30=N$9)*$F$4:$F$30),($C$4:$C$30=$L10)*($H$4:$H$30=N$9)*$F$4:$F$30,0))</f>
        <v>03M254</v>
      </c>
      <c r="O10" s="1" t="str">
        <f t="array" ref="O10">INDEX($B$4:$B$30,MATCH(MAX(($C$4:$C$30=$L10)*($H$4:$H$30=O$9)*$F$4:$F$30),($C$4:$C$30=$L10)*($H$4:$H$30=O$9)*$F$4:$F$30,0))</f>
        <v>03M259</v>
      </c>
    </row>
    <row r="11" spans="2:15" x14ac:dyDescent="0.4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>
        <f t="array" ref="M11">INDEX($B$4:$B$30,MATCH(MAX(($C$4:$C$30=$L11)*($H$4:$H$30=M$9)*$F$4:$F$30),($C$4:$C$30=$L11)*($H$4:$H$30=M$9)*$F$4:$F$30,0))</f>
        <v>03G256</v>
      </c>
      <c r="N11" s="1" t="str">
        <f t="array" ref="N11">INDEX($B$4:$B$30,MATCH(MAX(($C$4:$C$30=$L11)*($H$4:$H$30=N$9)*$F$4:$F$30),($C$4:$C$30=$L11)*($H$4:$H$30=N$9)*$F$4:$F$30,0))</f>
        <v>02L334</v>
      </c>
      <c r="O11" s="1" t="str">
        <f t="array" ref="O11">INDEX($B$4:$B$30,MATCH(MAX(($C$4:$C$30=$L11)*($H$4:$H$30=O$9)*$F$4:$F$30),($C$4:$C$30=$L11)*($H$4:$H$30=O$9)*$F$4:$F$30,0))</f>
        <v>03G260</v>
      </c>
    </row>
    <row r="12" spans="2:15" x14ac:dyDescent="0.4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 t="str">
        <f t="array" ref="M12">INDEX($B$4:$B$30,MATCH(MAX(($C$4:$C$30=$L12)*($H$4:$H$30=M$9)*$F$4:$F$30),($C$4:$C$30=$L12)*($H$4:$H$30=M$9)*$F$4:$F$30,0))</f>
        <v>01M337</v>
      </c>
      <c r="N12" s="1" t="str">
        <f t="array" ref="N12">INDEX($B$4:$B$30,MATCH(MAX(($C$4:$C$30=$L12)*($H$4:$H$30=N$9)*$F$4:$F$30),($C$4:$C$30=$L12)*($H$4:$H$30=N$9)*$F$4:$F$30,0))</f>
        <v>02G327</v>
      </c>
      <c r="O12" s="1" t="str">
        <f t="array" ref="O12">INDEX($B$4:$B$30,MATCH(MAX(($C$4:$C$30=$L12)*($H$4:$H$30=O$9)*$F$4:$F$30),($C$4:$C$30=$L12)*($H$4:$H$30=O$9)*$F$4:$F$30,0))</f>
        <v>02L326</v>
      </c>
    </row>
    <row r="13" spans="2:15" x14ac:dyDescent="0.4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5" x14ac:dyDescent="0.4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267</v>
      </c>
    </row>
    <row r="15" spans="2:15" x14ac:dyDescent="0.4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8" t="s">
        <v>32</v>
      </c>
      <c r="M15" s="38"/>
      <c r="N15" t="s">
        <v>9</v>
      </c>
    </row>
    <row r="16" spans="2:15" x14ac:dyDescent="0.4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9">
        <f>DCOUNT(B3:J30,5,N15:O16)/COUNTA(F4:F30)</f>
        <v>0.22222222222222221</v>
      </c>
      <c r="M16" s="39"/>
      <c r="N16" t="s">
        <v>270</v>
      </c>
      <c r="O16" t="b">
        <f>F4&gt;E4</f>
        <v>0</v>
      </c>
    </row>
    <row r="17" spans="2:17" x14ac:dyDescent="0.4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4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4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271</v>
      </c>
    </row>
    <row r="20" spans="2:17" x14ac:dyDescent="0.4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4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4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4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283</v>
      </c>
    </row>
    <row r="24" spans="2:17" x14ac:dyDescent="0.4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40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4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40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4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4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4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4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4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E32" sqref="E32"/>
    </sheetView>
  </sheetViews>
  <sheetFormatPr defaultRowHeight="17.399999999999999" x14ac:dyDescent="0.4"/>
  <cols>
    <col min="1" max="1" width="9" bestFit="1" customWidth="1"/>
    <col min="2" max="2" width="11.3984375" bestFit="1" customWidth="1"/>
    <col min="3" max="3" width="13.09765625" bestFit="1" customWidth="1"/>
    <col min="4" max="4" width="9.3984375" bestFit="1" customWidth="1"/>
    <col min="5" max="5" width="13.09765625" bestFit="1" customWidth="1"/>
    <col min="6" max="7" width="12.5" bestFit="1" customWidth="1"/>
    <col min="8" max="8" width="9.09765625" bestFit="1" customWidth="1"/>
    <col min="9" max="12" width="12.5" bestFit="1" customWidth="1"/>
    <col min="13" max="13" width="9.09765625" bestFit="1" customWidth="1"/>
    <col min="14" max="14" width="13.09765625" bestFit="1" customWidth="1"/>
    <col min="15" max="16" width="12.5" bestFit="1" customWidth="1"/>
    <col min="17" max="17" width="9.09765625" bestFit="1" customWidth="1"/>
    <col min="18" max="18" width="12.5" bestFit="1" customWidth="1"/>
    <col min="19" max="19" width="9.09765625" bestFit="1" customWidth="1"/>
    <col min="20" max="20" width="13.09765625" bestFit="1" customWidth="1"/>
    <col min="21" max="21" width="12.69921875" bestFit="1" customWidth="1"/>
    <col min="22" max="22" width="7.3984375" bestFit="1" customWidth="1"/>
  </cols>
  <sheetData>
    <row r="2" spans="1:3" x14ac:dyDescent="0.4">
      <c r="A2" s="33" t="s">
        <v>167</v>
      </c>
      <c r="B2" t="s">
        <v>273</v>
      </c>
    </row>
    <row r="4" spans="1:3" x14ac:dyDescent="0.4">
      <c r="A4" s="35" t="s">
        <v>166</v>
      </c>
      <c r="B4" s="35" t="s">
        <v>169</v>
      </c>
      <c r="C4" s="5" t="s">
        <v>280</v>
      </c>
    </row>
    <row r="5" spans="1:3" x14ac:dyDescent="0.4">
      <c r="A5" s="5" t="s">
        <v>179</v>
      </c>
      <c r="B5" s="5"/>
      <c r="C5" s="34">
        <v>58200</v>
      </c>
    </row>
    <row r="6" spans="1:3" x14ac:dyDescent="0.4">
      <c r="A6" s="5"/>
      <c r="B6" s="5" t="s">
        <v>275</v>
      </c>
      <c r="C6" s="34">
        <v>58200</v>
      </c>
    </row>
    <row r="7" spans="1:3" x14ac:dyDescent="0.4">
      <c r="A7" s="5"/>
      <c r="B7" s="5" t="s">
        <v>276</v>
      </c>
      <c r="C7" s="34">
        <v>47000</v>
      </c>
    </row>
    <row r="8" spans="1:3" x14ac:dyDescent="0.4">
      <c r="A8" s="5"/>
      <c r="B8" s="5" t="s">
        <v>277</v>
      </c>
      <c r="C8" s="34">
        <v>46000</v>
      </c>
    </row>
    <row r="9" spans="1:3" x14ac:dyDescent="0.4">
      <c r="A9" s="5"/>
      <c r="B9" s="5" t="s">
        <v>278</v>
      </c>
      <c r="C9" s="34">
        <v>31000</v>
      </c>
    </row>
    <row r="10" spans="1:3" x14ac:dyDescent="0.4">
      <c r="A10" s="5"/>
      <c r="B10" s="5" t="s">
        <v>274</v>
      </c>
      <c r="C10" s="34">
        <v>19000</v>
      </c>
    </row>
    <row r="11" spans="1:3" x14ac:dyDescent="0.4">
      <c r="A11" s="5" t="s">
        <v>174</v>
      </c>
      <c r="B11" s="5"/>
      <c r="C11" s="34">
        <v>46000</v>
      </c>
    </row>
    <row r="12" spans="1:3" x14ac:dyDescent="0.4">
      <c r="A12" s="5"/>
      <c r="B12" s="5" t="s">
        <v>275</v>
      </c>
      <c r="C12" s="34">
        <v>40000</v>
      </c>
    </row>
    <row r="13" spans="1:3" x14ac:dyDescent="0.4">
      <c r="A13" s="5"/>
      <c r="B13" s="5" t="s">
        <v>276</v>
      </c>
      <c r="C13" s="34">
        <v>46000</v>
      </c>
    </row>
    <row r="14" spans="1:3" x14ac:dyDescent="0.4">
      <c r="A14" s="5"/>
      <c r="B14" s="5" t="s">
        <v>277</v>
      </c>
      <c r="C14" s="34">
        <v>27000</v>
      </c>
    </row>
    <row r="15" spans="1:3" x14ac:dyDescent="0.4">
      <c r="A15" s="5"/>
      <c r="B15" s="5" t="s">
        <v>279</v>
      </c>
      <c r="C15" s="34">
        <v>30100</v>
      </c>
    </row>
    <row r="16" spans="1:3" x14ac:dyDescent="0.4">
      <c r="A16" s="5"/>
      <c r="B16" s="5" t="s">
        <v>274</v>
      </c>
      <c r="C16" s="34">
        <v>45000</v>
      </c>
    </row>
    <row r="17" spans="1:3" x14ac:dyDescent="0.4">
      <c r="A17" s="5" t="s">
        <v>272</v>
      </c>
      <c r="B17" s="5"/>
      <c r="C17" s="34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/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5.19921875" bestFit="1" customWidth="1"/>
    <col min="5" max="5" width="11" bestFit="1" customWidth="1"/>
    <col min="7" max="7" width="11.09765625" bestFit="1" customWidth="1"/>
    <col min="9" max="9" width="7.09765625" bestFit="1" customWidth="1"/>
    <col min="10" max="10" width="3.3984375" customWidth="1"/>
    <col min="11" max="11" width="11" bestFit="1" customWidth="1"/>
  </cols>
  <sheetData>
    <row r="2" spans="1:12" x14ac:dyDescent="0.4">
      <c r="A2" t="s">
        <v>5</v>
      </c>
      <c r="K2" t="s">
        <v>281</v>
      </c>
    </row>
    <row r="3" spans="1:12" x14ac:dyDescent="0.4">
      <c r="A3" t="s">
        <v>163</v>
      </c>
      <c r="B3" t="s">
        <v>164</v>
      </c>
      <c r="C3" t="s">
        <v>165</v>
      </c>
      <c r="D3" t="s">
        <v>166</v>
      </c>
      <c r="E3" t="s">
        <v>167</v>
      </c>
      <c r="F3" t="s">
        <v>168</v>
      </c>
      <c r="G3" t="s">
        <v>169</v>
      </c>
      <c r="H3" t="s">
        <v>170</v>
      </c>
      <c r="I3" t="s">
        <v>171</v>
      </c>
      <c r="K3" s="2" t="s">
        <v>167</v>
      </c>
      <c r="L3" s="2" t="s">
        <v>171</v>
      </c>
    </row>
    <row r="4" spans="1:12" x14ac:dyDescent="0.4">
      <c r="A4" t="s">
        <v>172</v>
      </c>
      <c r="B4" t="s">
        <v>173</v>
      </c>
      <c r="C4" s="13">
        <v>31900</v>
      </c>
      <c r="D4" t="s">
        <v>174</v>
      </c>
      <c r="E4" t="s">
        <v>175</v>
      </c>
      <c r="F4" t="s">
        <v>176</v>
      </c>
      <c r="G4" s="13">
        <v>44931</v>
      </c>
      <c r="H4" s="14">
        <v>0.38194444444444442</v>
      </c>
      <c r="I4">
        <v>40000</v>
      </c>
      <c r="K4" s="2" t="s">
        <v>282</v>
      </c>
      <c r="L4" s="36">
        <v>27118.18181818182</v>
      </c>
    </row>
    <row r="5" spans="1:12" x14ac:dyDescent="0.4">
      <c r="A5" t="s">
        <v>177</v>
      </c>
      <c r="B5" t="s">
        <v>178</v>
      </c>
      <c r="C5" s="13">
        <v>32234</v>
      </c>
      <c r="D5" t="s">
        <v>179</v>
      </c>
      <c r="E5" t="s">
        <v>180</v>
      </c>
      <c r="F5" t="s">
        <v>181</v>
      </c>
      <c r="G5" s="13">
        <v>44965</v>
      </c>
      <c r="H5" s="14">
        <v>0.54166666666666663</v>
      </c>
      <c r="I5">
        <v>47000</v>
      </c>
    </row>
    <row r="6" spans="1:12" x14ac:dyDescent="0.4">
      <c r="A6" t="s">
        <v>182</v>
      </c>
      <c r="B6" t="s">
        <v>183</v>
      </c>
      <c r="C6" s="13">
        <v>31386</v>
      </c>
      <c r="D6" t="s">
        <v>174</v>
      </c>
      <c r="E6" t="s">
        <v>184</v>
      </c>
      <c r="F6" t="s">
        <v>185</v>
      </c>
      <c r="G6" s="13">
        <v>45005</v>
      </c>
      <c r="H6" s="14">
        <v>0.43055555555555558</v>
      </c>
      <c r="I6">
        <v>20000</v>
      </c>
    </row>
    <row r="7" spans="1:12" x14ac:dyDescent="0.4">
      <c r="A7" t="s">
        <v>186</v>
      </c>
      <c r="B7" t="s">
        <v>187</v>
      </c>
      <c r="C7" s="13">
        <v>27520</v>
      </c>
      <c r="D7" t="s">
        <v>179</v>
      </c>
      <c r="E7" t="s">
        <v>188</v>
      </c>
      <c r="F7" t="s">
        <v>189</v>
      </c>
      <c r="G7" s="13">
        <v>44979</v>
      </c>
      <c r="H7" s="14">
        <v>0.57638888888888895</v>
      </c>
      <c r="I7">
        <v>16000</v>
      </c>
    </row>
    <row r="8" spans="1:12" x14ac:dyDescent="0.4">
      <c r="A8" t="s">
        <v>190</v>
      </c>
      <c r="B8" t="s">
        <v>191</v>
      </c>
      <c r="C8" s="13">
        <v>38114</v>
      </c>
      <c r="D8" t="s">
        <v>179</v>
      </c>
      <c r="E8" t="s">
        <v>180</v>
      </c>
      <c r="F8" t="s">
        <v>181</v>
      </c>
      <c r="G8" s="13">
        <v>44938</v>
      </c>
      <c r="H8" s="14">
        <v>0.43055555555555558</v>
      </c>
      <c r="I8">
        <v>11000</v>
      </c>
    </row>
    <row r="9" spans="1:12" x14ac:dyDescent="0.4">
      <c r="A9" t="s">
        <v>192</v>
      </c>
      <c r="B9" t="s">
        <v>193</v>
      </c>
      <c r="C9" s="13">
        <v>27522</v>
      </c>
      <c r="D9" t="s">
        <v>179</v>
      </c>
      <c r="E9" t="s">
        <v>194</v>
      </c>
      <c r="F9" t="s">
        <v>195</v>
      </c>
      <c r="G9" s="13">
        <v>45028</v>
      </c>
      <c r="H9" s="14">
        <v>0.72916666666666663</v>
      </c>
      <c r="I9">
        <v>13000</v>
      </c>
    </row>
    <row r="10" spans="1:12" x14ac:dyDescent="0.4">
      <c r="A10" t="s">
        <v>196</v>
      </c>
      <c r="B10" t="s">
        <v>197</v>
      </c>
      <c r="C10" s="13">
        <v>21282</v>
      </c>
      <c r="D10" t="s">
        <v>179</v>
      </c>
      <c r="E10" t="s">
        <v>184</v>
      </c>
      <c r="F10" t="s">
        <v>185</v>
      </c>
      <c r="G10" s="13">
        <v>44999</v>
      </c>
      <c r="H10" s="14">
        <v>0.47916666666666669</v>
      </c>
      <c r="I10">
        <v>43000</v>
      </c>
    </row>
    <row r="11" spans="1:12" x14ac:dyDescent="0.4">
      <c r="A11" t="s">
        <v>198</v>
      </c>
      <c r="B11" t="s">
        <v>199</v>
      </c>
      <c r="C11" s="13">
        <v>29313</v>
      </c>
      <c r="D11" t="s">
        <v>174</v>
      </c>
      <c r="E11" t="s">
        <v>180</v>
      </c>
      <c r="F11" t="s">
        <v>181</v>
      </c>
      <c r="G11" s="13">
        <v>44984</v>
      </c>
      <c r="H11" s="14">
        <v>0.5625</v>
      </c>
      <c r="I11">
        <v>25000</v>
      </c>
    </row>
    <row r="12" spans="1:12" x14ac:dyDescent="0.4">
      <c r="A12" t="s">
        <v>200</v>
      </c>
      <c r="B12" t="s">
        <v>201</v>
      </c>
      <c r="C12" s="13">
        <v>36833</v>
      </c>
      <c r="D12" t="s">
        <v>179</v>
      </c>
      <c r="E12" t="s">
        <v>184</v>
      </c>
      <c r="F12" t="s">
        <v>185</v>
      </c>
      <c r="G12" s="13">
        <v>44917</v>
      </c>
      <c r="H12" s="14">
        <v>0.63888888888888895</v>
      </c>
      <c r="I12">
        <v>12500</v>
      </c>
    </row>
    <row r="13" spans="1:12" x14ac:dyDescent="0.4">
      <c r="A13" t="s">
        <v>202</v>
      </c>
      <c r="B13" t="s">
        <v>203</v>
      </c>
      <c r="C13" s="13">
        <v>34833</v>
      </c>
      <c r="D13" t="s">
        <v>179</v>
      </c>
      <c r="E13" t="s">
        <v>204</v>
      </c>
      <c r="F13" t="s">
        <v>205</v>
      </c>
      <c r="G13" s="13">
        <v>44941</v>
      </c>
      <c r="H13" s="14">
        <v>0.47222222222222227</v>
      </c>
      <c r="I13">
        <v>58200</v>
      </c>
    </row>
    <row r="14" spans="1:12" x14ac:dyDescent="0.4">
      <c r="A14" t="s">
        <v>206</v>
      </c>
      <c r="B14" t="s">
        <v>207</v>
      </c>
      <c r="C14" s="13">
        <v>17811</v>
      </c>
      <c r="D14" t="s">
        <v>174</v>
      </c>
      <c r="E14" t="s">
        <v>194</v>
      </c>
      <c r="F14" t="s">
        <v>195</v>
      </c>
      <c r="G14" s="13">
        <v>45067</v>
      </c>
      <c r="H14" s="14">
        <v>0.39583333333333331</v>
      </c>
      <c r="I14">
        <v>30100</v>
      </c>
    </row>
    <row r="15" spans="1:12" x14ac:dyDescent="0.4">
      <c r="A15" t="s">
        <v>208</v>
      </c>
      <c r="B15" t="s">
        <v>209</v>
      </c>
      <c r="C15" s="13">
        <v>34607</v>
      </c>
      <c r="D15" t="s">
        <v>174</v>
      </c>
      <c r="E15" t="s">
        <v>175</v>
      </c>
      <c r="F15" t="s">
        <v>176</v>
      </c>
      <c r="G15" s="13">
        <v>44923</v>
      </c>
      <c r="H15" s="14">
        <v>0.49305555555555558</v>
      </c>
      <c r="I15">
        <v>45000</v>
      </c>
    </row>
    <row r="16" spans="1:12" x14ac:dyDescent="0.4">
      <c r="A16" t="s">
        <v>210</v>
      </c>
      <c r="B16" t="s">
        <v>211</v>
      </c>
      <c r="C16" s="13">
        <v>19541</v>
      </c>
      <c r="D16" t="s">
        <v>179</v>
      </c>
      <c r="E16" t="s">
        <v>212</v>
      </c>
      <c r="F16" t="s">
        <v>213</v>
      </c>
      <c r="G16" s="13">
        <v>44936</v>
      </c>
      <c r="H16" s="14">
        <v>0.41666666666666669</v>
      </c>
      <c r="I16">
        <v>13000</v>
      </c>
    </row>
    <row r="17" spans="1:9" x14ac:dyDescent="0.4">
      <c r="A17" t="s">
        <v>214</v>
      </c>
      <c r="B17" t="s">
        <v>215</v>
      </c>
      <c r="C17" s="13">
        <v>36962</v>
      </c>
      <c r="D17" t="s">
        <v>174</v>
      </c>
      <c r="E17" t="s">
        <v>216</v>
      </c>
      <c r="F17" t="s">
        <v>217</v>
      </c>
      <c r="G17" s="13">
        <v>44898</v>
      </c>
      <c r="H17" s="14">
        <v>0.58333333333333337</v>
      </c>
      <c r="I17">
        <v>12500</v>
      </c>
    </row>
    <row r="18" spans="1:9" x14ac:dyDescent="0.4">
      <c r="A18" t="s">
        <v>218</v>
      </c>
      <c r="B18" t="s">
        <v>219</v>
      </c>
      <c r="C18" s="13">
        <v>32267</v>
      </c>
      <c r="D18" t="s">
        <v>174</v>
      </c>
      <c r="E18" t="s">
        <v>180</v>
      </c>
      <c r="F18" t="s">
        <v>181</v>
      </c>
      <c r="G18" s="13">
        <v>45005</v>
      </c>
      <c r="H18" s="14">
        <v>0.45833333333333331</v>
      </c>
      <c r="I18">
        <v>27000</v>
      </c>
    </row>
    <row r="19" spans="1:9" x14ac:dyDescent="0.4">
      <c r="A19" t="s">
        <v>220</v>
      </c>
      <c r="B19" t="s">
        <v>221</v>
      </c>
      <c r="C19" s="13">
        <v>26819</v>
      </c>
      <c r="D19" t="s">
        <v>179</v>
      </c>
      <c r="E19" t="s">
        <v>184</v>
      </c>
      <c r="F19" t="s">
        <v>185</v>
      </c>
      <c r="G19" s="13">
        <v>44960</v>
      </c>
      <c r="H19" s="14">
        <v>0.41666666666666669</v>
      </c>
      <c r="I19">
        <v>31000</v>
      </c>
    </row>
    <row r="20" spans="1:9" x14ac:dyDescent="0.4">
      <c r="A20" t="s">
        <v>222</v>
      </c>
      <c r="B20" t="s">
        <v>223</v>
      </c>
      <c r="C20" s="13">
        <v>34097</v>
      </c>
      <c r="D20" t="s">
        <v>174</v>
      </c>
      <c r="E20" t="s">
        <v>216</v>
      </c>
      <c r="F20" t="s">
        <v>217</v>
      </c>
      <c r="G20" s="13">
        <v>44965</v>
      </c>
      <c r="H20" s="14">
        <v>0.39583333333333331</v>
      </c>
      <c r="I20">
        <v>29400</v>
      </c>
    </row>
    <row r="21" spans="1:9" x14ac:dyDescent="0.4">
      <c r="A21" t="s">
        <v>224</v>
      </c>
      <c r="B21" t="s">
        <v>225</v>
      </c>
      <c r="C21" s="13">
        <v>37020</v>
      </c>
      <c r="D21" t="s">
        <v>174</v>
      </c>
      <c r="E21" t="s">
        <v>212</v>
      </c>
      <c r="F21" t="s">
        <v>213</v>
      </c>
      <c r="G21" s="13">
        <v>44980</v>
      </c>
      <c r="H21" s="14">
        <v>0.47222222222222227</v>
      </c>
      <c r="I21">
        <v>24000</v>
      </c>
    </row>
    <row r="22" spans="1:9" x14ac:dyDescent="0.4">
      <c r="A22" t="s">
        <v>226</v>
      </c>
      <c r="B22" t="s">
        <v>227</v>
      </c>
      <c r="C22" s="13">
        <v>28589</v>
      </c>
      <c r="D22" t="s">
        <v>179</v>
      </c>
      <c r="E22" t="s">
        <v>175</v>
      </c>
      <c r="F22" t="s">
        <v>176</v>
      </c>
      <c r="G22" s="13">
        <v>44909</v>
      </c>
      <c r="H22" s="14">
        <v>0.6875</v>
      </c>
      <c r="I22">
        <v>19000</v>
      </c>
    </row>
    <row r="23" spans="1:9" x14ac:dyDescent="0.4">
      <c r="A23" t="s">
        <v>228</v>
      </c>
      <c r="B23" t="s">
        <v>229</v>
      </c>
      <c r="C23" s="13">
        <v>21801</v>
      </c>
      <c r="D23" t="s">
        <v>174</v>
      </c>
      <c r="E23" t="s">
        <v>188</v>
      </c>
      <c r="F23" t="s">
        <v>189</v>
      </c>
      <c r="G23" s="13">
        <v>44942</v>
      </c>
      <c r="H23" s="14">
        <v>0.74305555555555547</v>
      </c>
      <c r="I23">
        <v>28000</v>
      </c>
    </row>
    <row r="24" spans="1:9" x14ac:dyDescent="0.4">
      <c r="A24" t="s">
        <v>230</v>
      </c>
      <c r="B24" t="s">
        <v>231</v>
      </c>
      <c r="C24" s="13">
        <v>36042</v>
      </c>
      <c r="D24" t="s">
        <v>174</v>
      </c>
      <c r="E24" t="s">
        <v>216</v>
      </c>
      <c r="F24" t="s">
        <v>217</v>
      </c>
      <c r="G24" s="13">
        <v>44978</v>
      </c>
      <c r="H24" s="14">
        <v>0.68055555555555547</v>
      </c>
      <c r="I24">
        <v>20000</v>
      </c>
    </row>
    <row r="25" spans="1:9" x14ac:dyDescent="0.4">
      <c r="A25" t="s">
        <v>232</v>
      </c>
      <c r="B25" t="s">
        <v>233</v>
      </c>
      <c r="C25" s="13">
        <v>19036</v>
      </c>
      <c r="D25" t="s">
        <v>179</v>
      </c>
      <c r="E25" t="s">
        <v>188</v>
      </c>
      <c r="F25" t="s">
        <v>189</v>
      </c>
      <c r="G25" s="13">
        <v>44976</v>
      </c>
      <c r="H25" s="14">
        <v>0.58333333333333337</v>
      </c>
      <c r="I25">
        <v>21000</v>
      </c>
    </row>
    <row r="26" spans="1:9" x14ac:dyDescent="0.4">
      <c r="A26" t="s">
        <v>234</v>
      </c>
      <c r="B26" t="s">
        <v>235</v>
      </c>
      <c r="C26" s="13">
        <v>36388</v>
      </c>
      <c r="D26" t="s">
        <v>179</v>
      </c>
      <c r="E26" t="s">
        <v>194</v>
      </c>
      <c r="F26" t="s">
        <v>195</v>
      </c>
      <c r="G26" s="13">
        <v>44991</v>
      </c>
      <c r="H26" s="14">
        <v>0.57638888888888895</v>
      </c>
      <c r="I26">
        <v>14000</v>
      </c>
    </row>
    <row r="27" spans="1:9" x14ac:dyDescent="0.4">
      <c r="A27" t="s">
        <v>236</v>
      </c>
      <c r="B27" t="s">
        <v>237</v>
      </c>
      <c r="C27" s="13">
        <v>38679</v>
      </c>
      <c r="D27" t="s">
        <v>179</v>
      </c>
      <c r="E27" t="s">
        <v>204</v>
      </c>
      <c r="F27" t="s">
        <v>205</v>
      </c>
      <c r="G27" s="13">
        <v>45005</v>
      </c>
      <c r="H27" s="14">
        <v>0.59722222222222221</v>
      </c>
      <c r="I27">
        <v>46000</v>
      </c>
    </row>
    <row r="28" spans="1:9" x14ac:dyDescent="0.4">
      <c r="A28" t="s">
        <v>238</v>
      </c>
      <c r="B28" t="s">
        <v>239</v>
      </c>
      <c r="C28" s="13">
        <v>27266</v>
      </c>
      <c r="D28" t="s">
        <v>179</v>
      </c>
      <c r="E28" t="s">
        <v>212</v>
      </c>
      <c r="F28" t="s">
        <v>213</v>
      </c>
      <c r="G28" s="13">
        <v>45032</v>
      </c>
      <c r="H28" s="14">
        <v>0.68055555555555547</v>
      </c>
      <c r="I28">
        <v>31000</v>
      </c>
    </row>
    <row r="29" spans="1:9" x14ac:dyDescent="0.4">
      <c r="A29" t="s">
        <v>240</v>
      </c>
      <c r="B29" t="s">
        <v>241</v>
      </c>
      <c r="C29" s="13">
        <v>15912</v>
      </c>
      <c r="D29" t="s">
        <v>179</v>
      </c>
      <c r="E29" t="s">
        <v>184</v>
      </c>
      <c r="F29" t="s">
        <v>185</v>
      </c>
      <c r="G29" s="13">
        <v>44997</v>
      </c>
      <c r="H29" s="14">
        <v>0.625</v>
      </c>
      <c r="I29">
        <v>13000</v>
      </c>
    </row>
    <row r="30" spans="1:9" x14ac:dyDescent="0.4">
      <c r="A30" t="s">
        <v>242</v>
      </c>
      <c r="B30" t="s">
        <v>243</v>
      </c>
      <c r="C30" s="13">
        <v>31758</v>
      </c>
      <c r="D30" t="s">
        <v>174</v>
      </c>
      <c r="E30" t="s">
        <v>216</v>
      </c>
      <c r="F30" t="s">
        <v>217</v>
      </c>
      <c r="G30" s="13">
        <v>44985</v>
      </c>
      <c r="H30" s="14">
        <v>0.66666666666666663</v>
      </c>
      <c r="I30">
        <v>46000</v>
      </c>
    </row>
    <row r="31" spans="1:9" x14ac:dyDescent="0.4">
      <c r="A31" t="s">
        <v>244</v>
      </c>
      <c r="B31" t="s">
        <v>245</v>
      </c>
      <c r="C31" s="13">
        <v>28352</v>
      </c>
      <c r="D31" t="s">
        <v>179</v>
      </c>
      <c r="E31" t="s">
        <v>204</v>
      </c>
      <c r="F31" t="s">
        <v>205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tabSelected="1" workbookViewId="0">
      <selection activeCell="G8" sqref="G8"/>
    </sheetView>
  </sheetViews>
  <sheetFormatPr defaultRowHeight="17.399999999999999" x14ac:dyDescent="0.4"/>
  <cols>
    <col min="1" max="1" width="3.59765625" customWidth="1"/>
    <col min="3" max="3" width="11.59765625" bestFit="1" customWidth="1"/>
    <col min="8" max="8" width="2.8984375" customWidth="1"/>
    <col min="9" max="9" width="14.59765625" customWidth="1"/>
  </cols>
  <sheetData>
    <row r="1" spans="2:7" x14ac:dyDescent="0.4">
      <c r="B1" t="s">
        <v>5</v>
      </c>
    </row>
    <row r="2" spans="2:7" x14ac:dyDescent="0.4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4">
      <c r="B3" s="1" t="s">
        <v>19</v>
      </c>
      <c r="C3" s="1" t="s">
        <v>24</v>
      </c>
      <c r="D3" s="1">
        <v>64</v>
      </c>
      <c r="E3" s="1">
        <v>64</v>
      </c>
      <c r="F3" s="37">
        <v>76</v>
      </c>
      <c r="G3" s="1">
        <v>66</v>
      </c>
    </row>
    <row r="4" spans="2:7" x14ac:dyDescent="0.4">
      <c r="B4" s="1" t="s">
        <v>64</v>
      </c>
      <c r="C4" s="1" t="s">
        <v>24</v>
      </c>
      <c r="D4" s="1">
        <v>72</v>
      </c>
      <c r="E4" s="1">
        <v>83</v>
      </c>
      <c r="F4" s="37">
        <v>76</v>
      </c>
      <c r="G4" s="1">
        <v>88</v>
      </c>
    </row>
    <row r="5" spans="2:7" x14ac:dyDescent="0.4">
      <c r="B5" s="1" t="s">
        <v>41</v>
      </c>
      <c r="C5" s="1" t="s">
        <v>18</v>
      </c>
      <c r="D5" s="1">
        <v>89</v>
      </c>
      <c r="E5" s="1">
        <v>53.999999999999936</v>
      </c>
      <c r="F5" s="37">
        <v>88</v>
      </c>
      <c r="G5" s="1">
        <v>62</v>
      </c>
    </row>
    <row r="6" spans="2:7" x14ac:dyDescent="0.4">
      <c r="B6" s="1" t="s">
        <v>42</v>
      </c>
      <c r="C6" s="1" t="s">
        <v>24</v>
      </c>
      <c r="D6" s="1">
        <v>95</v>
      </c>
      <c r="E6" s="1">
        <v>97</v>
      </c>
      <c r="F6" s="37">
        <v>98</v>
      </c>
      <c r="G6" s="1">
        <v>95</v>
      </c>
    </row>
    <row r="7" spans="2:7" x14ac:dyDescent="0.4">
      <c r="B7" s="1" t="s">
        <v>46</v>
      </c>
      <c r="C7" s="1" t="s">
        <v>24</v>
      </c>
      <c r="D7" s="1">
        <v>67</v>
      </c>
      <c r="E7" s="1">
        <v>94</v>
      </c>
      <c r="F7" s="37">
        <v>0</v>
      </c>
      <c r="G7" s="1">
        <v>72</v>
      </c>
    </row>
    <row r="8" spans="2:7" x14ac:dyDescent="0.4">
      <c r="B8" s="1" t="s">
        <v>56</v>
      </c>
      <c r="C8" s="1" t="s">
        <v>18</v>
      </c>
      <c r="D8" s="1">
        <v>92</v>
      </c>
      <c r="E8" s="1">
        <v>96</v>
      </c>
      <c r="F8" s="37">
        <v>73</v>
      </c>
      <c r="G8" s="1">
        <v>97</v>
      </c>
    </row>
    <row r="9" spans="2:7" x14ac:dyDescent="0.4">
      <c r="B9" s="1" t="s">
        <v>61</v>
      </c>
      <c r="C9" s="1" t="s">
        <v>24</v>
      </c>
      <c r="D9" s="1">
        <v>73</v>
      </c>
      <c r="E9" s="1">
        <v>82</v>
      </c>
      <c r="F9" s="37">
        <v>80</v>
      </c>
      <c r="G9" s="1">
        <v>68</v>
      </c>
    </row>
    <row r="10" spans="2:7" x14ac:dyDescent="0.4">
      <c r="B10" s="1" t="s">
        <v>52</v>
      </c>
      <c r="C10" s="1" t="s">
        <v>17</v>
      </c>
      <c r="D10" s="1">
        <v>82</v>
      </c>
      <c r="E10" s="1">
        <v>64</v>
      </c>
      <c r="F10" s="37">
        <v>85</v>
      </c>
      <c r="G10" s="1">
        <v>75</v>
      </c>
    </row>
    <row r="11" spans="2:7" x14ac:dyDescent="0.4">
      <c r="B11" s="1" t="s">
        <v>59</v>
      </c>
      <c r="C11" s="1" t="s">
        <v>18</v>
      </c>
      <c r="D11" s="1">
        <v>100</v>
      </c>
      <c r="E11" s="1">
        <v>100</v>
      </c>
      <c r="F11" s="37">
        <v>100</v>
      </c>
      <c r="G11" s="1">
        <v>92</v>
      </c>
    </row>
    <row r="12" spans="2:7" x14ac:dyDescent="0.4">
      <c r="B12" s="1" t="s">
        <v>47</v>
      </c>
      <c r="C12" s="1" t="s">
        <v>18</v>
      </c>
      <c r="D12" s="1">
        <v>86</v>
      </c>
      <c r="E12" s="1">
        <v>87</v>
      </c>
      <c r="F12" s="37">
        <v>84</v>
      </c>
      <c r="G12" s="1">
        <v>65</v>
      </c>
    </row>
    <row r="13" spans="2:7" x14ac:dyDescent="0.4">
      <c r="B13" s="1" t="s">
        <v>53</v>
      </c>
      <c r="C13" s="1" t="s">
        <v>24</v>
      </c>
      <c r="D13" s="1">
        <v>62</v>
      </c>
      <c r="E13" s="1"/>
      <c r="F13" s="37" t="s">
        <v>248</v>
      </c>
      <c r="G13" s="1">
        <v>50</v>
      </c>
    </row>
    <row r="14" spans="2:7" x14ac:dyDescent="0.4">
      <c r="B14" s="1" t="s">
        <v>60</v>
      </c>
      <c r="C14" s="1" t="s">
        <v>17</v>
      </c>
      <c r="D14" s="1">
        <v>80</v>
      </c>
      <c r="E14" s="1">
        <v>89</v>
      </c>
      <c r="F14" s="37">
        <v>68</v>
      </c>
      <c r="G14" s="1">
        <v>95</v>
      </c>
    </row>
    <row r="15" spans="2:7" x14ac:dyDescent="0.4">
      <c r="B15" s="1" t="s">
        <v>23</v>
      </c>
      <c r="C15" s="1" t="s">
        <v>18</v>
      </c>
      <c r="D15" s="1">
        <v>99</v>
      </c>
      <c r="E15" s="1">
        <v>96</v>
      </c>
      <c r="F15" s="37">
        <v>94</v>
      </c>
      <c r="G15" s="1">
        <v>90</v>
      </c>
    </row>
    <row r="16" spans="2:7" x14ac:dyDescent="0.4">
      <c r="B16" s="1" t="s">
        <v>62</v>
      </c>
      <c r="C16" s="1" t="s">
        <v>24</v>
      </c>
      <c r="D16" s="1">
        <v>71</v>
      </c>
      <c r="E16" s="1">
        <v>100</v>
      </c>
      <c r="F16" s="37">
        <v>85</v>
      </c>
      <c r="G16" s="1">
        <v>75</v>
      </c>
    </row>
    <row r="17" spans="2:10" x14ac:dyDescent="0.4">
      <c r="B17" s="1" t="s">
        <v>49</v>
      </c>
      <c r="C17" s="1" t="s">
        <v>18</v>
      </c>
      <c r="D17" s="1">
        <v>95</v>
      </c>
      <c r="E17" s="1">
        <v>69</v>
      </c>
      <c r="F17" s="37">
        <v>73</v>
      </c>
      <c r="G17" s="1">
        <v>85</v>
      </c>
    </row>
    <row r="18" spans="2:10" x14ac:dyDescent="0.4">
      <c r="B18" s="1" t="s">
        <v>63</v>
      </c>
      <c r="C18" s="1" t="s">
        <v>17</v>
      </c>
      <c r="D18" s="1">
        <v>70</v>
      </c>
      <c r="E18" s="1">
        <v>64</v>
      </c>
      <c r="F18" s="37">
        <v>86</v>
      </c>
      <c r="G18" s="1">
        <v>75</v>
      </c>
    </row>
    <row r="19" spans="2:10" x14ac:dyDescent="0.4">
      <c r="B19" s="1" t="s">
        <v>55</v>
      </c>
      <c r="C19" s="1" t="s">
        <v>18</v>
      </c>
      <c r="D19" s="1">
        <v>67</v>
      </c>
      <c r="E19" s="1">
        <v>89</v>
      </c>
      <c r="F19" s="37">
        <v>0</v>
      </c>
      <c r="G19" s="1">
        <v>64</v>
      </c>
    </row>
    <row r="20" spans="2:10" x14ac:dyDescent="0.4">
      <c r="B20" s="1" t="s">
        <v>57</v>
      </c>
      <c r="C20" s="1" t="s">
        <v>18</v>
      </c>
      <c r="D20" s="1">
        <v>60</v>
      </c>
      <c r="E20" s="1">
        <v>78</v>
      </c>
      <c r="F20" s="37">
        <v>64</v>
      </c>
      <c r="G20" s="1">
        <v>78</v>
      </c>
    </row>
    <row r="21" spans="2:10" x14ac:dyDescent="0.4">
      <c r="B21" s="1" t="s">
        <v>50</v>
      </c>
      <c r="C21" s="1" t="s">
        <v>24</v>
      </c>
      <c r="D21" s="1">
        <v>94</v>
      </c>
      <c r="E21" s="1">
        <v>91</v>
      </c>
      <c r="F21" s="37">
        <v>84</v>
      </c>
      <c r="G21" s="1">
        <v>96</v>
      </c>
    </row>
    <row r="22" spans="2:10" x14ac:dyDescent="0.4">
      <c r="B22" s="1" t="s">
        <v>54</v>
      </c>
      <c r="C22" s="1" t="s">
        <v>17</v>
      </c>
      <c r="D22" s="1">
        <v>80</v>
      </c>
      <c r="E22" s="1">
        <v>70</v>
      </c>
      <c r="F22" s="37">
        <v>60</v>
      </c>
      <c r="G22" s="1">
        <v>90</v>
      </c>
    </row>
    <row r="23" spans="2:10" x14ac:dyDescent="0.4">
      <c r="B23" s="1" t="s">
        <v>58</v>
      </c>
      <c r="C23" s="1" t="s">
        <v>24</v>
      </c>
      <c r="D23" s="1">
        <v>89</v>
      </c>
      <c r="E23" s="1">
        <v>65</v>
      </c>
      <c r="F23" s="37">
        <v>99</v>
      </c>
      <c r="G23" s="1">
        <v>96</v>
      </c>
    </row>
    <row r="24" spans="2:10" x14ac:dyDescent="0.4">
      <c r="B24" s="1" t="s">
        <v>48</v>
      </c>
      <c r="C24" s="1" t="s">
        <v>18</v>
      </c>
      <c r="D24" s="1">
        <v>30.999999999999744</v>
      </c>
      <c r="E24" s="1">
        <v>77</v>
      </c>
      <c r="F24" s="37">
        <v>75</v>
      </c>
      <c r="G24" s="1">
        <v>71</v>
      </c>
    </row>
    <row r="25" spans="2:10" x14ac:dyDescent="0.4">
      <c r="B25" s="1" t="s">
        <v>28</v>
      </c>
      <c r="C25" s="1" t="s">
        <v>17</v>
      </c>
      <c r="D25" s="1">
        <v>85</v>
      </c>
      <c r="E25" s="1">
        <v>92</v>
      </c>
      <c r="F25" s="37">
        <v>62</v>
      </c>
      <c r="G25" s="1">
        <v>91</v>
      </c>
      <c r="J25" t="s">
        <v>249</v>
      </c>
    </row>
    <row r="26" spans="2:10" x14ac:dyDescent="0.4">
      <c r="B26" s="1" t="s">
        <v>51</v>
      </c>
      <c r="C26" s="1" t="s">
        <v>18</v>
      </c>
      <c r="D26" s="1">
        <v>50</v>
      </c>
      <c r="E26" s="1">
        <v>59</v>
      </c>
      <c r="F26" s="37">
        <v>50</v>
      </c>
      <c r="G26" s="1">
        <v>86</v>
      </c>
    </row>
    <row r="27" spans="2:10" x14ac:dyDescent="0.4">
      <c r="B27" s="1" t="s">
        <v>43</v>
      </c>
      <c r="C27" s="1" t="s">
        <v>17</v>
      </c>
      <c r="D27" s="1">
        <v>82</v>
      </c>
      <c r="E27" s="1">
        <v>99</v>
      </c>
      <c r="F27" s="37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3">
      <colorScale>
        <cfvo type="min"/>
        <cfvo type="num" val="70"/>
        <cfvo type="max"/>
        <color rgb="FFF8696B"/>
        <color theme="0"/>
        <color rgb="FF0070C0"/>
      </colorScale>
    </cfRule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/>
  </sheetViews>
  <sheetFormatPr defaultRowHeight="17.399999999999999" x14ac:dyDescent="0.4"/>
  <cols>
    <col min="1" max="1" width="3.3984375" customWidth="1"/>
    <col min="3" max="3" width="9.09765625" bestFit="1" customWidth="1"/>
    <col min="4" max="5" width="9.3984375" bestFit="1" customWidth="1"/>
    <col min="6" max="6" width="9.09765625" bestFit="1" customWidth="1"/>
    <col min="8" max="8" width="10.59765625" bestFit="1" customWidth="1"/>
  </cols>
  <sheetData>
    <row r="1" spans="2:11" x14ac:dyDescent="0.4">
      <c r="B1" s="8"/>
    </row>
    <row r="2" spans="2:11" x14ac:dyDescent="0.4">
      <c r="B2" s="9" t="s">
        <v>152</v>
      </c>
    </row>
    <row r="3" spans="2:11" x14ac:dyDescent="0.4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4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4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4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4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4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4">
      <c r="C10" s="11"/>
    </row>
    <row r="11" spans="2:11" x14ac:dyDescent="0.4">
      <c r="C11" s="11"/>
    </row>
    <row r="12" spans="2:11" x14ac:dyDescent="0.4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/>
  </sheetViews>
  <sheetFormatPr defaultRowHeight="17.399999999999999" x14ac:dyDescent="0.4"/>
  <cols>
    <col min="3" max="3" width="10.69921875" customWidth="1"/>
    <col min="4" max="5" width="13" bestFit="1" customWidth="1"/>
    <col min="6" max="6" width="10.59765625" customWidth="1"/>
    <col min="7" max="7" width="13" customWidth="1"/>
  </cols>
  <sheetData>
    <row r="1" spans="1:8" x14ac:dyDescent="0.4">
      <c r="A1" t="s">
        <v>5</v>
      </c>
      <c r="B1" s="9" t="s">
        <v>259</v>
      </c>
      <c r="H1" t="s">
        <v>247</v>
      </c>
    </row>
    <row r="2" spans="1:8" x14ac:dyDescent="0.4">
      <c r="A2" s="1" t="s">
        <v>0</v>
      </c>
      <c r="B2" s="1" t="s">
        <v>1</v>
      </c>
      <c r="C2" s="1" t="s">
        <v>250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4">
      <c r="A3" s="2" t="s">
        <v>260</v>
      </c>
      <c r="B3" s="2" t="s">
        <v>261</v>
      </c>
      <c r="C3" s="2">
        <v>850</v>
      </c>
      <c r="D3" s="2" t="s">
        <v>252</v>
      </c>
      <c r="E3" s="2" t="s">
        <v>262</v>
      </c>
      <c r="F3" s="2" t="s">
        <v>263</v>
      </c>
      <c r="H3" s="1" t="s">
        <v>251</v>
      </c>
    </row>
    <row r="4" spans="1:8" x14ac:dyDescent="0.4">
      <c r="A4" s="2" t="s">
        <v>264</v>
      </c>
      <c r="B4" s="2" t="s">
        <v>233</v>
      </c>
      <c r="C4" s="2">
        <v>640</v>
      </c>
      <c r="D4" s="2" t="s">
        <v>257</v>
      </c>
      <c r="E4" s="2" t="s">
        <v>262</v>
      </c>
      <c r="F4" s="2" t="s">
        <v>265</v>
      </c>
      <c r="H4" s="1" t="s">
        <v>252</v>
      </c>
    </row>
    <row r="5" spans="1:8" x14ac:dyDescent="0.4">
      <c r="A5" s="2"/>
      <c r="B5" s="2"/>
      <c r="C5" s="2"/>
      <c r="D5" s="2"/>
      <c r="E5" s="2"/>
      <c r="F5" s="2"/>
      <c r="H5" s="1" t="s">
        <v>253</v>
      </c>
    </row>
    <row r="6" spans="1:8" x14ac:dyDescent="0.4">
      <c r="A6" s="2"/>
      <c r="B6" s="2"/>
      <c r="C6" s="2"/>
      <c r="D6" s="2"/>
      <c r="E6" s="2"/>
      <c r="F6" s="2"/>
      <c r="H6" s="1" t="s">
        <v>254</v>
      </c>
    </row>
    <row r="7" spans="1:8" x14ac:dyDescent="0.4">
      <c r="A7" s="2"/>
      <c r="B7" s="2"/>
      <c r="C7" s="2"/>
      <c r="D7" s="2"/>
      <c r="E7" s="2"/>
      <c r="F7" s="2"/>
      <c r="H7" s="1" t="s">
        <v>255</v>
      </c>
    </row>
    <row r="8" spans="1:8" x14ac:dyDescent="0.4">
      <c r="A8" s="2"/>
      <c r="B8" s="2"/>
      <c r="C8" s="2"/>
      <c r="D8" s="2"/>
      <c r="E8" s="2"/>
      <c r="F8" s="2"/>
      <c r="H8" s="1" t="s">
        <v>256</v>
      </c>
    </row>
    <row r="9" spans="1:8" x14ac:dyDescent="0.4">
      <c r="A9" s="2"/>
      <c r="B9" s="2"/>
      <c r="C9" s="2"/>
      <c r="D9" s="2"/>
      <c r="E9" s="2"/>
      <c r="F9" s="2"/>
      <c r="H9" s="1" t="s">
        <v>258</v>
      </c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  <row r="19" spans="1:6" x14ac:dyDescent="0.4">
      <c r="A19" s="2"/>
      <c r="B19" s="2"/>
      <c r="C19" s="2"/>
      <c r="D19" s="2"/>
      <c r="E19" s="2"/>
      <c r="F19" s="2"/>
    </row>
    <row r="20" spans="1:6" x14ac:dyDescent="0.4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99060</xdr:colOff>
                <xdr:row>0</xdr:row>
                <xdr:rowOff>45720</xdr:rowOff>
              </from>
              <to>
                <xdr:col>6</xdr:col>
                <xdr:colOff>883920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이세양</cp:lastModifiedBy>
  <cp:lastPrinted>2023-08-01T05:01:46Z</cp:lastPrinted>
  <dcterms:created xsi:type="dcterms:W3CDTF">2023-05-30T06:41:20Z</dcterms:created>
  <dcterms:modified xsi:type="dcterms:W3CDTF">2025-08-20T13:09:30Z</dcterms:modified>
</cp:coreProperties>
</file>