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hane\Downloads\길벗컴활1급_update_20250108 (1)\03 최신기출문제\08 23년상시04\"/>
    </mc:Choice>
  </mc:AlternateContent>
  <xr:revisionPtr revIDLastSave="0" documentId="13_ncr:1_{53DF36F1-210D-48DB-B602-ACCC78F21241}" xr6:coauthVersionLast="47" xr6:coauthVersionMax="47" xr10:uidLastSave="{00000000-0000-0000-0000-000000000000}"/>
  <bookViews>
    <workbookView xWindow="-108" yWindow="-108" windowWidth="23256" windowHeight="12576" tabRatio="785" firstSheet="1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eta.HLOOKUP" hidden="1" xlm="1">#NAME?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3" l="1"/>
  <c r="O16" i="3"/>
  <c r="N16" i="3"/>
  <c r="N10" i="3" a="1"/>
  <c r="N10" i="3" s="1"/>
  <c r="O10" i="3" a="1"/>
  <c r="O10" i="3"/>
  <c r="N11" i="3" a="1"/>
  <c r="N11" i="3" s="1"/>
  <c r="O11" i="3" a="1"/>
  <c r="O11" i="3"/>
  <c r="N12" i="3" a="1"/>
  <c r="N12" i="3" s="1"/>
  <c r="O12" i="3" a="1"/>
  <c r="O12" i="3" s="1"/>
  <c r="M11" i="3" a="1"/>
  <c r="M11" i="3" s="1"/>
  <c r="M12" i="3" a="1"/>
  <c r="M12" i="3" s="1"/>
  <c r="M10" i="3" a="1"/>
  <c r="M10" i="3" s="1"/>
  <c r="O4" i="3" a="1"/>
  <c r="O4" i="3" s="1"/>
  <c r="O5" i="3" a="1"/>
  <c r="O5" i="3" s="1"/>
  <c r="O6" i="3" a="1"/>
  <c r="O6" i="3" s="1"/>
  <c r="N5" i="3" a="1"/>
  <c r="N5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4" i="1"/>
  <c r="F8" i="7"/>
  <c r="E8" i="7"/>
  <c r="D8" i="7"/>
  <c r="C8" i="7"/>
  <c r="F7" i="7"/>
  <c r="E7" i="7"/>
  <c r="D7" i="7"/>
  <c r="C7" i="7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8" i="3" a="1"/>
  <c r="J18" i="3" a="1"/>
  <c r="J24" i="3" a="1"/>
  <c r="J28" i="3" a="1"/>
  <c r="J6" i="3" a="1"/>
  <c r="J10" i="3" a="1"/>
  <c r="J12" i="3" a="1"/>
  <c r="J14" i="3" a="1"/>
  <c r="J16" i="3" a="1"/>
  <c r="J20" i="3" a="1"/>
  <c r="J22" i="3" a="1"/>
  <c r="J26" i="3" a="1"/>
  <c r="J30" i="3" a="1"/>
  <c r="J4" i="3" a="1"/>
  <c r="J30" i="3" l="1"/>
  <c r="J26" i="3"/>
  <c r="J22" i="3"/>
  <c r="J20" i="3"/>
  <c r="J16" i="3"/>
  <c r="J14" i="3"/>
  <c r="J12" i="3"/>
  <c r="J10" i="3"/>
  <c r="J6" i="3"/>
  <c r="J28" i="3"/>
  <c r="J24" i="3"/>
  <c r="J18" i="3"/>
  <c r="J8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9C483F65-660A-429D-A8FF-8FE83F7B2648}" name="MS Access Database_Query1" type="1" refreshedVersion="8" background="1">
    <dbPr connection="DSN=MS Access Database;DBQ=C:\상반기진료.accdb;DefaultDir=C:\Users\khane\OneDrive\문서;DriverId=25;FIL=MS Access;MaxBufferSize=2048;PageTimeout=5;" command="SELECT 진료내역.성별, 진료내역.진료과목, 진료내역.진료일, 진료내역.진료비_x000d__x000a_FROM `C:\상반기진료.accdb`.진료내역 진료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<sst xmlns="http://schemas.openxmlformats.org/spreadsheetml/2006/main" count="613" uniqueCount="287">
  <si>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</si>
  <si>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</si>
  <si>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</si>
  <si>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</si>
  <si>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</si>
  <si>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</si>
  <si>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</si>
  <si>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</si>
  <si>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</si>
  <si>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</si>
  <si>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</si>
  <si>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</si>
  <si>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</si>
  <si>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</si>
  <si>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</si>
  <si>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</si>
  <si>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</si>
  <si>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</si>
  <si>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</si>
  <si>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</si>
  <si>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</si>
  <si>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</si>
  <si>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</si>
  <si>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</si>
  <si>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</si>
  <si>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</si>
  <si>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</si>
  <si>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</si>
  <si>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</si>
  <si>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</si>
  <si>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</si>
  <si>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</si>
  <si>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</si>
  <si>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</si>
  <si>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</si>
  <si>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</si>
  <si>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</si>
  <si>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</si>
  <si>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</si>
  <si>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</si>
  <si>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</si>
  <si>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</si>
  <si>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</si>
  <si>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</si>
  <si>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</si>
  <si>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</si>
  <si>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</si>
  <si>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</si>
  <si>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</si>
  <si>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</si>
  <si>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</si>
  <si>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</si>
  <si>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</si>
  <si>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</si>
  <si>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</si>
  <si>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</si>
  <si>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</si>
  <si>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</si>
  <si>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</si>
  <si>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</si>
  <si>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</si>
  <si>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</si>
  <si>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</si>
  <si>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</si>
  <si>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</si>
  <si>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</si>
  <si>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</si>
  <si>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</si>
  <si>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</si>
  <si>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</si>
  <si>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</si>
  <si>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</si>
  <si>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</si>
  <si>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</si>
  <si>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</si>
  <si>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</si>
  <si>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</si>
  <si>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</si>
  <si>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</si>
  <si>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</si>
  <si>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</si>
  <si>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</si>
  <si>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</si>
  <si>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</si>
  <si>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</si>
  <si>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</si>
  <si>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</si>
  <si>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</si>
  <si>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</si>
  <si>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</si>
  <si>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</si>
  <si>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</si>
  <si>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</si>
  <si>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</si>
  <si>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</si>
  <si>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</si>
  <si>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</si>
  <si>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</si>
  <si>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</si>
  <si>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</si>
  <si>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</si>
  <si>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</si>
  <si>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</si>
  <si>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</si>
  <si>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</si>
  <si>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</si>
  <si>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</si>
  <si>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</si>
  <si>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</si>
  <si>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</si>
  <si>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</si>
  <si>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</si>
  <si>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</si>
  <si>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</si>
  <si>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</si>
  <si>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</si>
  <si>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</si>
  <si>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</si>
  <si>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</si>
  <si>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</si>
  <si>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</si>
  <si>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</si>
  <si>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</si>
  <si>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</si>
  <si>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</si>
  <si>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</si>
  <si>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</si>
  <si>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</si>
  <si>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</si>
  <si>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</si>
  <si>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</si>
  <si>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</si>
  <si>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</si>
  <si>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</si>
  <si>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</si>
  <si>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</si>
  <si>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</si>
  <si>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</si>
  <si>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</si>
  <si>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</si>
  <si>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</si>
  <si>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</si>
  <si>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</si>
  <si>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</si>
  <si>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</si>
  <si>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</si>
  <si>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</si>
  <si>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</si>
  <si>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</si>
  <si>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</si>
  <si>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</si>
  <si>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</si>
  <si>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</si>
  <si>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</si>
  <si>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</si>
  <si>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</si>
  <si>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</si>
  <si>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</si>
  <si>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</si>
  <si>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</si>
  <si>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</si>
  <si>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</si>
  <si>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</si>
  <si>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</si>
  <si>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</si>
  <si>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</si>
  <si>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</si>
  <si>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</si>
  <si>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</si>
  <si>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</si>
  <si>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</si>
  <si>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</si>
  <si>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</si>
  <si>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</si>
  <si>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</si>
  <si>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</si>
  <si>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</si>
  <si>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</si>
  <si>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</si>
  <si>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</si>
  <si>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</si>
  <si>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</si>
  <si>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</si>
  <si>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</si>
  <si>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</si>
  <si>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</si>
  <si>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</si>
  <si>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</si>
  <si>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</si>
  <si>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</si>
  <si>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</si>
  <si>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진료과목</t>
  </si>
  <si>
    <t>(모두)</t>
  </si>
  <si>
    <t>남</t>
  </si>
  <si>
    <t>여</t>
  </si>
  <si>
    <t>총합계</t>
  </si>
  <si>
    <t>최대 : 진료비</t>
  </si>
  <si>
    <t>성별</t>
  </si>
  <si>
    <t>개월(진료일)</t>
  </si>
  <si>
    <t>진료일</t>
  </si>
  <si>
    <t>1월</t>
  </si>
  <si>
    <t>2월</t>
  </si>
  <si>
    <t>3월</t>
  </si>
  <si>
    <t>4월</t>
  </si>
  <si>
    <t>12월</t>
  </si>
  <si>
    <t>5월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</si>
  <si>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</si>
  <si>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</si>
  <si>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</si>
  <si>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</si>
  <si>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</si>
  <si>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</si>
  <si>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</si>
  <si>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</si>
  <si>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</si>
  <si>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</si>
  <si>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</si>
  <si>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</si>
  <si>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</si>
  <si>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</si>
  <si>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</si>
  <si>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</si>
  <si>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</si>
  <si>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</si>
  <si>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</si>
  <si>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</si>
  <si>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</si>
  <si>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</si>
  <si>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</si>
  <si>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</si>
  <si>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</si>
  <si>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</si>
  <si>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</si>
  <si>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</si>
  <si>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</si>
  <si>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</si>
  <si>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</si>
  <si>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</si>
  <si>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</si>
  <si>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</si>
  <si>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</si>
  <si>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</si>
  <si>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</si>
  <si>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</si>
  <si>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</si>
  <si>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</si>
  <si>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</si>
  <si>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</si>
  <si>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</si>
  <si>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</si>
  <si>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</si>
  <si>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</si>
  <si>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</si>
  <si>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</si>
  <si>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</si>
  <si>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</si>
  <si>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</si>
  <si>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</si>
  <si>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</si>
  <si>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</si>
  <si>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</si>
  <si>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</si>
  <si>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</si>
  <si>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</si>
  <si>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</si>
  <si>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</si>
  <si>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</si>
  <si>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</si>
  <si>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</si>
  <si>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</si>
  <si>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</si>
  <si>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</si>
  <si>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</si>
  <si>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</si>
  <si>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</si>
  <si>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</si>
  <si>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</si>
  <si>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</si>
  <si>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</si>
  <si>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</si>
  <si>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</si>
  <si>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</si>
  <si>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</si>
  <si>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</si>
  <si>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진료비</t>
    <phoneticPr fontId="2" type="noConversion"/>
  </si>
  <si>
    <t>*외과</t>
    <phoneticPr fontId="2" type="noConversion"/>
  </si>
  <si>
    <t>조건2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</si>
</sst>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9" formatCode="[&gt;=90]&quot;♣&quot;\ 0;[Red][=0]&quot;※&quot;;00;[Blue]@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EE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C92-4E4A-B01B-6B1B3D0A8073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solidFill>
            <a:schemeClr val="tx1">
              <a:alpha val="99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5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1267" name="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5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</xdr:colOff>
          <xdr:row>0</xdr:row>
          <xdr:rowOff>45720</xdr:rowOff>
        </xdr:from>
        <xdr:to>
          <xdr:col>6</xdr:col>
          <xdr:colOff>883920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하늘" refreshedDate="45848.727270833333" backgroundQuery="1" createdVersion="8" refreshedVersion="8" minRefreshableVersion="3" recordCount="28" xr:uid="{AE8A38F8-280A-4068-85FE-B9D27346DFF7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77E1B5-C666-4870-AA7E-51D150F2062B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4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topLeftCell="A10" workbookViewId="0">
      <selection activeCell="P14" sqref="P14"/>
    </sheetView>
  </sheetViews>
  <sheetFormatPr defaultRowHeight="17.399999999999999" x14ac:dyDescent="0.4"/>
  <cols>
    <col min="1" max="1" width="2.5" customWidth="1"/>
    <col min="2" max="2" width="9.5" customWidth="1"/>
    <col min="3" max="3" width="5.8984375" customWidth="1"/>
    <col min="4" max="4" width="8" customWidth="1"/>
    <col min="5" max="5" width="11.69921875" customWidth="1"/>
    <col min="6" max="6" width="7.59765625" customWidth="1"/>
    <col min="7" max="7" width="9" customWidth="1"/>
    <col min="8" max="8" width="8.8984375" customWidth="1"/>
    <col min="9" max="9" width="3.19921875" customWidth="1"/>
    <col min="12" max="12" width="11.8984375" bestFit="1" customWidth="1"/>
  </cols>
  <sheetData>
    <row r="2" spans="2:13" x14ac:dyDescent="0.4">
      <c r="B2" t="s">
        <v>5</v>
      </c>
    </row>
    <row r="3" spans="2:13" x14ac:dyDescent="0.4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2" t="s">
        <v>190</v>
      </c>
    </row>
    <row r="4" spans="2:13" x14ac:dyDescent="0.4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AND($E4&gt;MEDIAN($E$4:$E$35),$G4&gt;=AVERAGE($G$4:$G$35))</f>
        <v>0</v>
      </c>
    </row>
    <row r="5" spans="2:13" x14ac:dyDescent="0.4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4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t="s">
        <v>65</v>
      </c>
      <c r="K6" t="s">
        <v>67</v>
      </c>
      <c r="L6" t="s">
        <v>68</v>
      </c>
      <c r="M6" t="s">
        <v>70</v>
      </c>
    </row>
    <row r="7" spans="2:13" x14ac:dyDescent="0.4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4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4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4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4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4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4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4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4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4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4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4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4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4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4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4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4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4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4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4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4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4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4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4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4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4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4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4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4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OR(_xlfn.RANK.EQ($G4,$G$4:$G$35,0)&lt;=3,_xlfn.RANK.EQ($G4,$G$4:$G$35,1)&lt;=3)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view="pageBreakPreview" zoomScale="60" zoomScaleNormal="100" workbookViewId="0"/>
  </sheetViews>
  <sheetFormatPr defaultRowHeight="17.399999999999999" x14ac:dyDescent="0.4"/>
  <cols>
    <col min="1" max="1" width="1.59765625" customWidth="1"/>
    <col min="2" max="2" width="9.5" customWidth="1"/>
    <col min="3" max="3" width="12.19921875" customWidth="1"/>
    <col min="5" max="6" width="10.19921875" customWidth="1"/>
    <col min="8" max="8" width="10.69921875" customWidth="1"/>
    <col min="9" max="9" width="11" customWidth="1"/>
  </cols>
  <sheetData>
    <row r="2" spans="2:9" x14ac:dyDescent="0.4">
      <c r="B2" t="s">
        <v>164</v>
      </c>
    </row>
    <row r="3" spans="2:9" x14ac:dyDescent="0.4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4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4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4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4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4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4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4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4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4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4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4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4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4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4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4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4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4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4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4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4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4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4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4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4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4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4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4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opLeftCell="G1" workbookViewId="0">
      <selection activeCell="L29" sqref="L29"/>
    </sheetView>
  </sheetViews>
  <sheetFormatPr defaultRowHeight="17.399999999999999" x14ac:dyDescent="0.4"/>
  <cols>
    <col min="1" max="1" width="1.59765625" customWidth="1"/>
    <col min="3" max="3" width="11.59765625" bestFit="1" customWidth="1"/>
    <col min="10" max="10" width="10.5" customWidth="1"/>
    <col min="11" max="11" width="2.69921875" customWidth="1"/>
    <col min="12" max="12" width="13" customWidth="1"/>
    <col min="14" max="15" width="11.59765625" bestFit="1" customWidth="1"/>
  </cols>
  <sheetData>
    <row r="2" spans="2:15" x14ac:dyDescent="0.4">
      <c r="B2" t="s">
        <v>5</v>
      </c>
      <c r="L2" t="s">
        <v>187</v>
      </c>
    </row>
    <row r="3" spans="2:15" x14ac:dyDescent="0.4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4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IF($D4&lt;70,"재수강",HLOOKUP(SUMPRODUCT($D4:$G4,$M$21:$P$21),$M$24:$Q$26,3,TRUE))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 cm="1">
        <f t="array" ref="N4">IFERROR(AVERAGE(IF((MID($B$4:$B$30,3,1)=$M4)*($C$4:$C$30=N$3),$E$4:$E$30)),"")</f>
        <v>80</v>
      </c>
      <c r="O4" s="2" cm="1">
        <f t="array" ref="O4">IFERROR(AVERAGE(IF((MID($B$4:$B$30,3,1)=$M4)*($C$4:$C$30=O$3),$E$4:$E$30)),"")</f>
        <v>87.5</v>
      </c>
    </row>
    <row r="5" spans="2:15" x14ac:dyDescent="0.4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IF($D5&lt;70,"재수강",HLOOKUP(SUMPRODUCT($D5:$G5,$M$21:$P$21),$M$24:$Q$26,3,TRUE))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 cm="1">
        <f t="array" ref="N5">IFERROR(AVERAGE(IF((MID($B$4:$B$30,3,1)=$M5)*($C$4:$C$30=N$3),$E$4:$E$30)),"")</f>
        <v/>
      </c>
      <c r="O5" s="2" cm="1">
        <f t="array" ref="O5">IFERROR(AVERAGE(IF((MID($B$4:$B$30,3,1)=$M5)*($C$4:$C$30=O$3),$E$4:$E$30)),"")</f>
        <v>73.999999999999915</v>
      </c>
    </row>
    <row r="6" spans="2:15" x14ac:dyDescent="0.4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 cm="1">
        <f t="array" ref="N6">IFERROR(AVERAGE(IF((MID($B$4:$B$30,3,1)=$M6)*($C$4:$C$30=N$3),$E$4:$E$30)),"")</f>
        <v>82</v>
      </c>
      <c r="O6" s="2" cm="1">
        <f t="array" ref="O6">IFERROR(AVERAGE(IF((MID($B$4:$B$30,3,1)=$M6)*($C$4:$C$30=O$3),$E$4:$E$30)),"")</f>
        <v>74.400000000000006</v>
      </c>
    </row>
    <row r="7" spans="2:15" x14ac:dyDescent="0.4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5" x14ac:dyDescent="0.4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5" x14ac:dyDescent="0.4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4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 cm="1">
        <f t="array" ref="M10">INDEX($B$4:$B$30,MATCH(MAX(($C$4:$C$30=$L10)*($H$4:$H$30=M$9)*($F$4:$F$30)),($C$4:$C$30=$L10)*($H$4:$H$30=M$9)*($F$4:$F$30),0),1)</f>
        <v>03M262</v>
      </c>
      <c r="N10" s="1" t="str" cm="1">
        <f t="array" ref="N10">INDEX($B$4:$B$30,MATCH(MAX(($C$4:$C$30=$L10)*($H$4:$H$30=N$9)*($F$4:$F$30)),($C$4:$C$30=$L10)*($H$4:$H$30=N$9)*($F$4:$F$30),0),1)</f>
        <v>03M254</v>
      </c>
      <c r="O10" s="1" t="str" cm="1">
        <f t="array" ref="O10">INDEX($B$4:$B$30,MATCH(MAX(($C$4:$C$30=$L10)*($H$4:$H$30=O$9)*($F$4:$F$30)),($C$4:$C$30=$L10)*($H$4:$H$30=O$9)*($F$4:$F$30),0),1)</f>
        <v>03M259</v>
      </c>
    </row>
    <row r="11" spans="2:15" x14ac:dyDescent="0.4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 cm="1">
        <f t="array" ref="M11">INDEX($B$4:$B$30,MATCH(MAX(($C$4:$C$30=$L11)*($H$4:$H$30=M$9)*($F$4:$F$30)),($C$4:$C$30=$L11)*($H$4:$H$30=M$9)*($F$4:$F$30),0),1)</f>
        <v>03G256</v>
      </c>
      <c r="N11" s="1" t="str" cm="1">
        <f t="array" ref="N11">INDEX($B$4:$B$30,MATCH(MAX(($C$4:$C$30=$L11)*($H$4:$H$30=N$9)*($F$4:$F$30)),($C$4:$C$30=$L11)*($H$4:$H$30=N$9)*($F$4:$F$30),0),1)</f>
        <v>02L334</v>
      </c>
      <c r="O11" s="1" t="str" cm="1">
        <f t="array" ref="O11">INDEX($B$4:$B$30,MATCH(MAX(($C$4:$C$30=$L11)*($H$4:$H$30=O$9)*($F$4:$F$30)),($C$4:$C$30=$L11)*($H$4:$H$30=O$9)*($F$4:$F$30),0),1)</f>
        <v>03G260</v>
      </c>
    </row>
    <row r="12" spans="2:15" x14ac:dyDescent="0.4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 t="str" cm="1">
        <f t="array" ref="M12">INDEX($B$4:$B$30,MATCH(MAX(($C$4:$C$30=$L12)*($H$4:$H$30=M$9)*($F$4:$F$30)),($C$4:$C$30=$L12)*($H$4:$H$30=M$9)*($F$4:$F$30),0),1)</f>
        <v>01M337</v>
      </c>
      <c r="N12" s="1" t="str" cm="1">
        <f t="array" ref="N12">INDEX($B$4:$B$30,MATCH(MAX(($C$4:$C$30=$L12)*($H$4:$H$30=N$9)*($F$4:$F$30)),($C$4:$C$30=$L12)*($H$4:$H$30=N$9)*($F$4:$F$30),0),1)</f>
        <v>02G327</v>
      </c>
      <c r="O12" s="1" t="str" cm="1">
        <f t="array" ref="O12">INDEX($B$4:$B$30,MATCH(MAX(($C$4:$C$30=$L12)*($H$4:$H$30=O$9)*($F$4:$F$30)),($C$4:$C$30=$L12)*($H$4:$H$30=O$9)*($F$4:$F$30),0),1)</f>
        <v>02L326</v>
      </c>
    </row>
    <row r="13" spans="2:15" x14ac:dyDescent="0.4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5" x14ac:dyDescent="0.4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5" x14ac:dyDescent="0.4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7" t="s">
        <v>32</v>
      </c>
      <c r="M15" s="37"/>
      <c r="N15" t="s">
        <v>190</v>
      </c>
      <c r="O15" t="s">
        <v>286</v>
      </c>
    </row>
    <row r="16" spans="2:15" x14ac:dyDescent="0.4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8">
        <f>DCOUNT($E$3:$F$30,1,$N$15:$O$16)/COUNTA($E$4:$E$30)</f>
        <v>0.22222222222222221</v>
      </c>
      <c r="M16" s="38"/>
      <c r="N16" t="b">
        <f>$E4&gt;=80</f>
        <v>1</v>
      </c>
      <c r="O16" t="b">
        <f>$F4&gt;$E4</f>
        <v>0</v>
      </c>
    </row>
    <row r="17" spans="2:17" x14ac:dyDescent="0.4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4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4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4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4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4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4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4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39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4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39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4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4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4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4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4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B4" sqref="B4"/>
    </sheetView>
  </sheetViews>
  <sheetFormatPr defaultRowHeight="17.399999999999999" x14ac:dyDescent="0.4"/>
  <cols>
    <col min="1" max="1" width="11.69921875" bestFit="1" customWidth="1"/>
    <col min="2" max="2" width="15.69921875" bestFit="1" customWidth="1"/>
    <col min="3" max="3" width="12.296875" bestFit="1" customWidth="1"/>
    <col min="6" max="6" width="12.296875" bestFit="1" customWidth="1"/>
  </cols>
  <sheetData>
    <row r="2" spans="1:3" x14ac:dyDescent="0.4">
      <c r="A2" s="33" t="s">
        <v>191</v>
      </c>
      <c r="B2" t="s">
        <v>192</v>
      </c>
    </row>
    <row r="4" spans="1:3" x14ac:dyDescent="0.4">
      <c r="A4" s="35" t="s">
        <v>197</v>
      </c>
      <c r="B4" s="35" t="s">
        <v>198</v>
      </c>
      <c r="C4" s="5" t="s">
        <v>196</v>
      </c>
    </row>
    <row r="5" spans="1:3" x14ac:dyDescent="0.4">
      <c r="A5" s="5" t="s">
        <v>193</v>
      </c>
      <c r="B5" s="5"/>
      <c r="C5" s="34">
        <v>58200</v>
      </c>
    </row>
    <row r="6" spans="1:3" x14ac:dyDescent="0.4">
      <c r="A6" s="5"/>
      <c r="B6" s="5" t="s">
        <v>200</v>
      </c>
      <c r="C6" s="34">
        <v>58200</v>
      </c>
    </row>
    <row r="7" spans="1:3" x14ac:dyDescent="0.4">
      <c r="A7" s="5"/>
      <c r="B7" s="5" t="s">
        <v>201</v>
      </c>
      <c r="C7" s="34">
        <v>47000</v>
      </c>
    </row>
    <row r="8" spans="1:3" x14ac:dyDescent="0.4">
      <c r="A8" s="5"/>
      <c r="B8" s="5" t="s">
        <v>202</v>
      </c>
      <c r="C8" s="34">
        <v>46000</v>
      </c>
    </row>
    <row r="9" spans="1:3" x14ac:dyDescent="0.4">
      <c r="A9" s="5"/>
      <c r="B9" s="5" t="s">
        <v>203</v>
      </c>
      <c r="C9" s="34">
        <v>31000</v>
      </c>
    </row>
    <row r="10" spans="1:3" x14ac:dyDescent="0.4">
      <c r="A10" s="5"/>
      <c r="B10" s="5" t="s">
        <v>204</v>
      </c>
      <c r="C10" s="34">
        <v>19000</v>
      </c>
    </row>
    <row r="11" spans="1:3" x14ac:dyDescent="0.4">
      <c r="A11" s="5" t="s">
        <v>194</v>
      </c>
      <c r="B11" s="5"/>
      <c r="C11" s="34">
        <v>46000</v>
      </c>
    </row>
    <row r="12" spans="1:3" x14ac:dyDescent="0.4">
      <c r="A12" s="5"/>
      <c r="B12" s="5" t="s">
        <v>200</v>
      </c>
      <c r="C12" s="34">
        <v>40000</v>
      </c>
    </row>
    <row r="13" spans="1:3" x14ac:dyDescent="0.4">
      <c r="A13" s="5"/>
      <c r="B13" s="5" t="s">
        <v>201</v>
      </c>
      <c r="C13" s="34">
        <v>46000</v>
      </c>
    </row>
    <row r="14" spans="1:3" x14ac:dyDescent="0.4">
      <c r="A14" s="5"/>
      <c r="B14" s="5" t="s">
        <v>202</v>
      </c>
      <c r="C14" s="34">
        <v>27000</v>
      </c>
    </row>
    <row r="15" spans="1:3" x14ac:dyDescent="0.4">
      <c r="A15" s="5"/>
      <c r="B15" s="5" t="s">
        <v>205</v>
      </c>
      <c r="C15" s="34">
        <v>30100</v>
      </c>
    </row>
    <row r="16" spans="1:3" x14ac:dyDescent="0.4">
      <c r="A16" s="5"/>
      <c r="B16" s="5" t="s">
        <v>204</v>
      </c>
      <c r="C16" s="34">
        <v>45000</v>
      </c>
    </row>
    <row r="17" spans="1:3" x14ac:dyDescent="0.4">
      <c r="A17" s="5" t="s">
        <v>195</v>
      </c>
      <c r="B17" s="5"/>
      <c r="C17" s="34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topLeftCell="A3" workbookViewId="0">
      <selection activeCell="N7" sqref="N7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5.19921875" bestFit="1" customWidth="1"/>
    <col min="5" max="5" width="11" bestFit="1" customWidth="1"/>
    <col min="7" max="7" width="11.09765625" bestFit="1" customWidth="1"/>
    <col min="9" max="9" width="7.09765625" bestFit="1" customWidth="1"/>
    <col min="10" max="10" width="3.3984375" customWidth="1"/>
    <col min="11" max="11" width="11" bestFit="1" customWidth="1"/>
  </cols>
  <sheetData>
    <row r="2" spans="1:12" x14ac:dyDescent="0.4">
      <c r="A2" t="s">
        <v>5</v>
      </c>
      <c r="K2" t="s">
        <v>188</v>
      </c>
    </row>
    <row r="3" spans="1:12" x14ac:dyDescent="0.4">
      <c r="A3" t="s">
        <v>206</v>
      </c>
      <c r="B3" t="s">
        <v>207</v>
      </c>
      <c r="C3" t="s">
        <v>208</v>
      </c>
      <c r="D3" t="s">
        <v>197</v>
      </c>
      <c r="E3" t="s">
        <v>191</v>
      </c>
      <c r="F3" t="s">
        <v>209</v>
      </c>
      <c r="G3" t="s">
        <v>199</v>
      </c>
      <c r="H3" t="s">
        <v>210</v>
      </c>
      <c r="I3" t="s">
        <v>211</v>
      </c>
      <c r="K3" s="2" t="s">
        <v>283</v>
      </c>
      <c r="L3" s="2" t="s">
        <v>284</v>
      </c>
    </row>
    <row r="4" spans="1:12" x14ac:dyDescent="0.4">
      <c r="A4" t="s">
        <v>212</v>
      </c>
      <c r="B4" t="s">
        <v>213</v>
      </c>
      <c r="C4" s="13">
        <v>31900</v>
      </c>
      <c r="D4" t="s">
        <v>194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285</v>
      </c>
      <c r="L4" s="36">
        <v>27118.18181818182</v>
      </c>
    </row>
    <row r="5" spans="1:12" x14ac:dyDescent="0.4">
      <c r="A5" t="s">
        <v>216</v>
      </c>
      <c r="B5" t="s">
        <v>217</v>
      </c>
      <c r="C5" s="13">
        <v>32234</v>
      </c>
      <c r="D5" t="s">
        <v>193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4">
      <c r="A6" t="s">
        <v>220</v>
      </c>
      <c r="B6" t="s">
        <v>221</v>
      </c>
      <c r="C6" s="13">
        <v>31386</v>
      </c>
      <c r="D6" t="s">
        <v>194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4">
      <c r="A7" t="s">
        <v>224</v>
      </c>
      <c r="B7" t="s">
        <v>225</v>
      </c>
      <c r="C7" s="13">
        <v>27520</v>
      </c>
      <c r="D7" t="s">
        <v>193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4">
      <c r="A8" t="s">
        <v>228</v>
      </c>
      <c r="B8" t="s">
        <v>229</v>
      </c>
      <c r="C8" s="13">
        <v>38114</v>
      </c>
      <c r="D8" t="s">
        <v>193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4">
      <c r="A9" t="s">
        <v>230</v>
      </c>
      <c r="B9" t="s">
        <v>231</v>
      </c>
      <c r="C9" s="13">
        <v>27522</v>
      </c>
      <c r="D9" t="s">
        <v>193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4">
      <c r="A10" t="s">
        <v>234</v>
      </c>
      <c r="B10" t="s">
        <v>235</v>
      </c>
      <c r="C10" s="13">
        <v>21282</v>
      </c>
      <c r="D10" t="s">
        <v>193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4">
      <c r="A11" t="s">
        <v>236</v>
      </c>
      <c r="B11" t="s">
        <v>237</v>
      </c>
      <c r="C11" s="13">
        <v>29313</v>
      </c>
      <c r="D11" t="s">
        <v>194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4">
      <c r="A12" t="s">
        <v>238</v>
      </c>
      <c r="B12" t="s">
        <v>239</v>
      </c>
      <c r="C12" s="13">
        <v>36833</v>
      </c>
      <c r="D12" t="s">
        <v>193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4">
      <c r="A13" t="s">
        <v>240</v>
      </c>
      <c r="B13" t="s">
        <v>241</v>
      </c>
      <c r="C13" s="13">
        <v>34833</v>
      </c>
      <c r="D13" t="s">
        <v>193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4">
      <c r="A14" t="s">
        <v>244</v>
      </c>
      <c r="B14" t="s">
        <v>245</v>
      </c>
      <c r="C14" s="13">
        <v>17811</v>
      </c>
      <c r="D14" t="s">
        <v>194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4">
      <c r="A15" t="s">
        <v>246</v>
      </c>
      <c r="B15" t="s">
        <v>247</v>
      </c>
      <c r="C15" s="13">
        <v>34607</v>
      </c>
      <c r="D15" t="s">
        <v>194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4">
      <c r="A16" t="s">
        <v>248</v>
      </c>
      <c r="B16" t="s">
        <v>249</v>
      </c>
      <c r="C16" s="13">
        <v>19541</v>
      </c>
      <c r="D16" t="s">
        <v>193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4">
      <c r="A17" t="s">
        <v>252</v>
      </c>
      <c r="B17" t="s">
        <v>253</v>
      </c>
      <c r="C17" s="13">
        <v>36962</v>
      </c>
      <c r="D17" t="s">
        <v>194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4">
      <c r="A18" t="s">
        <v>256</v>
      </c>
      <c r="B18" t="s">
        <v>257</v>
      </c>
      <c r="C18" s="13">
        <v>32267</v>
      </c>
      <c r="D18" t="s">
        <v>194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4">
      <c r="A19" t="s">
        <v>258</v>
      </c>
      <c r="B19" t="s">
        <v>259</v>
      </c>
      <c r="C19" s="13">
        <v>26819</v>
      </c>
      <c r="D19" t="s">
        <v>193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4">
      <c r="A20" t="s">
        <v>260</v>
      </c>
      <c r="B20" t="s">
        <v>261</v>
      </c>
      <c r="C20" s="13">
        <v>34097</v>
      </c>
      <c r="D20" t="s">
        <v>194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4">
      <c r="A21" t="s">
        <v>262</v>
      </c>
      <c r="B21" t="s">
        <v>263</v>
      </c>
      <c r="C21" s="13">
        <v>37020</v>
      </c>
      <c r="D21" t="s">
        <v>194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4">
      <c r="A22" t="s">
        <v>264</v>
      </c>
      <c r="B22" t="s">
        <v>265</v>
      </c>
      <c r="C22" s="13">
        <v>28589</v>
      </c>
      <c r="D22" t="s">
        <v>193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4">
      <c r="A23" t="s">
        <v>266</v>
      </c>
      <c r="B23" t="s">
        <v>267</v>
      </c>
      <c r="C23" s="13">
        <v>21801</v>
      </c>
      <c r="D23" t="s">
        <v>194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4">
      <c r="A24" t="s">
        <v>268</v>
      </c>
      <c r="B24" t="s">
        <v>269</v>
      </c>
      <c r="C24" s="13">
        <v>36042</v>
      </c>
      <c r="D24" t="s">
        <v>194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4">
      <c r="A25" t="s">
        <v>270</v>
      </c>
      <c r="B25" t="s">
        <v>163</v>
      </c>
      <c r="C25" s="13">
        <v>19036</v>
      </c>
      <c r="D25" t="s">
        <v>193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4">
      <c r="A26" t="s">
        <v>271</v>
      </c>
      <c r="B26" t="s">
        <v>272</v>
      </c>
      <c r="C26" s="13">
        <v>36388</v>
      </c>
      <c r="D26" t="s">
        <v>193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4">
      <c r="A27" t="s">
        <v>273</v>
      </c>
      <c r="B27" t="s">
        <v>274</v>
      </c>
      <c r="C27" s="13">
        <v>38679</v>
      </c>
      <c r="D27" t="s">
        <v>193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4">
      <c r="A28" t="s">
        <v>275</v>
      </c>
      <c r="B28" t="s">
        <v>276</v>
      </c>
      <c r="C28" s="13">
        <v>27266</v>
      </c>
      <c r="D28" t="s">
        <v>193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4">
      <c r="A29" t="s">
        <v>277</v>
      </c>
      <c r="B29" t="s">
        <v>278</v>
      </c>
      <c r="C29" s="13">
        <v>15912</v>
      </c>
      <c r="D29" t="s">
        <v>193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4">
      <c r="A30" t="s">
        <v>279</v>
      </c>
      <c r="B30" t="s">
        <v>280</v>
      </c>
      <c r="C30" s="13">
        <v>31758</v>
      </c>
      <c r="D30" t="s">
        <v>194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4">
      <c r="A31" t="s">
        <v>281</v>
      </c>
      <c r="B31" t="s">
        <v>282</v>
      </c>
      <c r="C31" s="13">
        <v>28352</v>
      </c>
      <c r="D31" t="s">
        <v>193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J27"/>
  <sheetViews>
    <sheetView workbookViewId="0">
      <selection activeCell="K16" sqref="K16"/>
    </sheetView>
  </sheetViews>
  <sheetFormatPr defaultRowHeight="17.399999999999999" x14ac:dyDescent="0.4"/>
  <cols>
    <col min="1" max="1" width="3.59765625" customWidth="1"/>
    <col min="3" max="3" width="11.59765625" bestFit="1" customWidth="1"/>
    <col min="8" max="8" width="2.8984375" customWidth="1"/>
    <col min="9" max="9" width="14.59765625" customWidth="1"/>
  </cols>
  <sheetData>
    <row r="1" spans="1:7" x14ac:dyDescent="0.4">
      <c r="A1" t="s">
        <v>167</v>
      </c>
      <c r="B1" t="s">
        <v>5</v>
      </c>
    </row>
    <row r="2" spans="1:7" x14ac:dyDescent="0.4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1:7" x14ac:dyDescent="0.4">
      <c r="B3" s="1" t="s">
        <v>19</v>
      </c>
      <c r="C3" s="1" t="s">
        <v>24</v>
      </c>
      <c r="D3" s="1">
        <v>64</v>
      </c>
      <c r="E3" s="1">
        <v>64</v>
      </c>
      <c r="F3" s="40">
        <v>76</v>
      </c>
      <c r="G3" s="1">
        <v>66</v>
      </c>
    </row>
    <row r="4" spans="1:7" x14ac:dyDescent="0.4">
      <c r="B4" s="1" t="s">
        <v>64</v>
      </c>
      <c r="C4" s="1" t="s">
        <v>24</v>
      </c>
      <c r="D4" s="1">
        <v>72</v>
      </c>
      <c r="E4" s="1">
        <v>83</v>
      </c>
      <c r="F4" s="40">
        <v>76</v>
      </c>
      <c r="G4" s="1">
        <v>88</v>
      </c>
    </row>
    <row r="5" spans="1:7" x14ac:dyDescent="0.4">
      <c r="B5" s="1" t="s">
        <v>41</v>
      </c>
      <c r="C5" s="1" t="s">
        <v>18</v>
      </c>
      <c r="D5" s="1">
        <v>89</v>
      </c>
      <c r="E5" s="1">
        <v>53.999999999999936</v>
      </c>
      <c r="F5" s="40">
        <v>88</v>
      </c>
      <c r="G5" s="1">
        <v>62</v>
      </c>
    </row>
    <row r="6" spans="1:7" x14ac:dyDescent="0.4">
      <c r="B6" s="1" t="s">
        <v>42</v>
      </c>
      <c r="C6" s="1" t="s">
        <v>24</v>
      </c>
      <c r="D6" s="1">
        <v>95</v>
      </c>
      <c r="E6" s="1">
        <v>97</v>
      </c>
      <c r="F6" s="40">
        <v>98</v>
      </c>
      <c r="G6" s="1">
        <v>95</v>
      </c>
    </row>
    <row r="7" spans="1:7" x14ac:dyDescent="0.4">
      <c r="B7" s="1" t="s">
        <v>46</v>
      </c>
      <c r="C7" s="1" t="s">
        <v>24</v>
      </c>
      <c r="D7" s="1">
        <v>67</v>
      </c>
      <c r="E7" s="1">
        <v>94</v>
      </c>
      <c r="F7" s="40">
        <v>0</v>
      </c>
      <c r="G7" s="1">
        <v>72</v>
      </c>
    </row>
    <row r="8" spans="1:7" x14ac:dyDescent="0.4">
      <c r="B8" s="1" t="s">
        <v>56</v>
      </c>
      <c r="C8" s="1" t="s">
        <v>18</v>
      </c>
      <c r="D8" s="1">
        <v>92</v>
      </c>
      <c r="E8" s="1">
        <v>96</v>
      </c>
      <c r="F8" s="40">
        <v>73</v>
      </c>
      <c r="G8" s="1">
        <v>97</v>
      </c>
    </row>
    <row r="9" spans="1:7" x14ac:dyDescent="0.4">
      <c r="B9" s="1" t="s">
        <v>61</v>
      </c>
      <c r="C9" s="1" t="s">
        <v>24</v>
      </c>
      <c r="D9" s="1">
        <v>73</v>
      </c>
      <c r="E9" s="1">
        <v>82</v>
      </c>
      <c r="F9" s="40">
        <v>80</v>
      </c>
      <c r="G9" s="1">
        <v>68</v>
      </c>
    </row>
    <row r="10" spans="1:7" x14ac:dyDescent="0.4">
      <c r="B10" s="1" t="s">
        <v>52</v>
      </c>
      <c r="C10" s="1" t="s">
        <v>17</v>
      </c>
      <c r="D10" s="1">
        <v>82</v>
      </c>
      <c r="E10" s="1">
        <v>64</v>
      </c>
      <c r="F10" s="40">
        <v>85</v>
      </c>
      <c r="G10" s="1">
        <v>75</v>
      </c>
    </row>
    <row r="11" spans="1:7" x14ac:dyDescent="0.4">
      <c r="B11" s="1" t="s">
        <v>59</v>
      </c>
      <c r="C11" s="1" t="s">
        <v>18</v>
      </c>
      <c r="D11" s="1">
        <v>100</v>
      </c>
      <c r="E11" s="1">
        <v>100</v>
      </c>
      <c r="F11" s="40">
        <v>100</v>
      </c>
      <c r="G11" s="1">
        <v>92</v>
      </c>
    </row>
    <row r="12" spans="1:7" x14ac:dyDescent="0.4">
      <c r="B12" s="1" t="s">
        <v>47</v>
      </c>
      <c r="C12" s="1" t="s">
        <v>18</v>
      </c>
      <c r="D12" s="1">
        <v>86</v>
      </c>
      <c r="E12" s="1">
        <v>87</v>
      </c>
      <c r="F12" s="40">
        <v>84</v>
      </c>
      <c r="G12" s="1">
        <v>65</v>
      </c>
    </row>
    <row r="13" spans="1:7" x14ac:dyDescent="0.4">
      <c r="B13" s="1" t="s">
        <v>53</v>
      </c>
      <c r="C13" s="1" t="s">
        <v>24</v>
      </c>
      <c r="D13" s="1">
        <v>62</v>
      </c>
      <c r="E13" s="1"/>
      <c r="F13" s="40" t="s">
        <v>166</v>
      </c>
      <c r="G13" s="1">
        <v>50</v>
      </c>
    </row>
    <row r="14" spans="1:7" x14ac:dyDescent="0.4">
      <c r="B14" s="1" t="s">
        <v>60</v>
      </c>
      <c r="C14" s="1" t="s">
        <v>17</v>
      </c>
      <c r="D14" s="1">
        <v>80</v>
      </c>
      <c r="E14" s="1">
        <v>89</v>
      </c>
      <c r="F14" s="40">
        <v>68</v>
      </c>
      <c r="G14" s="1">
        <v>95</v>
      </c>
    </row>
    <row r="15" spans="1:7" x14ac:dyDescent="0.4">
      <c r="B15" s="1" t="s">
        <v>23</v>
      </c>
      <c r="C15" s="1" t="s">
        <v>18</v>
      </c>
      <c r="D15" s="1">
        <v>99</v>
      </c>
      <c r="E15" s="1">
        <v>96</v>
      </c>
      <c r="F15" s="40">
        <v>94</v>
      </c>
      <c r="G15" s="1">
        <v>90</v>
      </c>
    </row>
    <row r="16" spans="1:7" x14ac:dyDescent="0.4">
      <c r="B16" s="1" t="s">
        <v>62</v>
      </c>
      <c r="C16" s="1" t="s">
        <v>24</v>
      </c>
      <c r="D16" s="1">
        <v>71</v>
      </c>
      <c r="E16" s="1">
        <v>100</v>
      </c>
      <c r="F16" s="40">
        <v>85</v>
      </c>
      <c r="G16" s="1">
        <v>75</v>
      </c>
    </row>
    <row r="17" spans="2:10" x14ac:dyDescent="0.4">
      <c r="B17" s="1" t="s">
        <v>49</v>
      </c>
      <c r="C17" s="1" t="s">
        <v>18</v>
      </c>
      <c r="D17" s="1">
        <v>95</v>
      </c>
      <c r="E17" s="1">
        <v>69</v>
      </c>
      <c r="F17" s="40">
        <v>73</v>
      </c>
      <c r="G17" s="1">
        <v>85</v>
      </c>
    </row>
    <row r="18" spans="2:10" x14ac:dyDescent="0.4">
      <c r="B18" s="1" t="s">
        <v>63</v>
      </c>
      <c r="C18" s="1" t="s">
        <v>17</v>
      </c>
      <c r="D18" s="1">
        <v>70</v>
      </c>
      <c r="E18" s="1">
        <v>64</v>
      </c>
      <c r="F18" s="40">
        <v>86</v>
      </c>
      <c r="G18" s="1">
        <v>75</v>
      </c>
    </row>
    <row r="19" spans="2:10" x14ac:dyDescent="0.4">
      <c r="B19" s="1" t="s">
        <v>55</v>
      </c>
      <c r="C19" s="1" t="s">
        <v>18</v>
      </c>
      <c r="D19" s="1">
        <v>67</v>
      </c>
      <c r="E19" s="1">
        <v>89</v>
      </c>
      <c r="F19" s="40">
        <v>0</v>
      </c>
      <c r="G19" s="1">
        <v>64</v>
      </c>
    </row>
    <row r="20" spans="2:10" x14ac:dyDescent="0.4">
      <c r="B20" s="1" t="s">
        <v>57</v>
      </c>
      <c r="C20" s="1" t="s">
        <v>18</v>
      </c>
      <c r="D20" s="1">
        <v>60</v>
      </c>
      <c r="E20" s="1">
        <v>78</v>
      </c>
      <c r="F20" s="40">
        <v>64</v>
      </c>
      <c r="G20" s="1">
        <v>78</v>
      </c>
    </row>
    <row r="21" spans="2:10" x14ac:dyDescent="0.4">
      <c r="B21" s="1" t="s">
        <v>50</v>
      </c>
      <c r="C21" s="1" t="s">
        <v>24</v>
      </c>
      <c r="D21" s="1">
        <v>94</v>
      </c>
      <c r="E21" s="1">
        <v>91</v>
      </c>
      <c r="F21" s="40">
        <v>84</v>
      </c>
      <c r="G21" s="1">
        <v>96</v>
      </c>
    </row>
    <row r="22" spans="2:10" x14ac:dyDescent="0.4">
      <c r="B22" s="1" t="s">
        <v>54</v>
      </c>
      <c r="C22" s="1" t="s">
        <v>17</v>
      </c>
      <c r="D22" s="1">
        <v>80</v>
      </c>
      <c r="E22" s="1">
        <v>70</v>
      </c>
      <c r="F22" s="40">
        <v>60</v>
      </c>
      <c r="G22" s="1">
        <v>90</v>
      </c>
    </row>
    <row r="23" spans="2:10" x14ac:dyDescent="0.4">
      <c r="B23" s="1" t="s">
        <v>58</v>
      </c>
      <c r="C23" s="1" t="s">
        <v>24</v>
      </c>
      <c r="D23" s="1">
        <v>89</v>
      </c>
      <c r="E23" s="1">
        <v>65</v>
      </c>
      <c r="F23" s="40">
        <v>99</v>
      </c>
      <c r="G23" s="1">
        <v>96</v>
      </c>
    </row>
    <row r="24" spans="2:10" x14ac:dyDescent="0.4">
      <c r="B24" s="1" t="s">
        <v>48</v>
      </c>
      <c r="C24" s="1" t="s">
        <v>18</v>
      </c>
      <c r="D24" s="1">
        <v>30.999999999999744</v>
      </c>
      <c r="E24" s="1">
        <v>77</v>
      </c>
      <c r="F24" s="40">
        <v>75</v>
      </c>
      <c r="G24" s="1">
        <v>71</v>
      </c>
    </row>
    <row r="25" spans="2:10" x14ac:dyDescent="0.4">
      <c r="B25" s="1" t="s">
        <v>28</v>
      </c>
      <c r="C25" s="1" t="s">
        <v>17</v>
      </c>
      <c r="D25" s="1">
        <v>85</v>
      </c>
      <c r="E25" s="1">
        <v>92</v>
      </c>
      <c r="F25" s="40">
        <v>62</v>
      </c>
      <c r="G25" s="1">
        <v>91</v>
      </c>
      <c r="J25" t="s">
        <v>167</v>
      </c>
    </row>
    <row r="26" spans="2:10" x14ac:dyDescent="0.4">
      <c r="B26" s="1" t="s">
        <v>51</v>
      </c>
      <c r="C26" s="1" t="s">
        <v>18</v>
      </c>
      <c r="D26" s="1">
        <v>50</v>
      </c>
      <c r="E26" s="1">
        <v>59</v>
      </c>
      <c r="F26" s="40">
        <v>50</v>
      </c>
      <c r="G26" s="1">
        <v>86</v>
      </c>
    </row>
    <row r="27" spans="2:10" x14ac:dyDescent="0.4">
      <c r="B27" s="1" t="s">
        <v>43</v>
      </c>
      <c r="C27" s="1" t="s">
        <v>17</v>
      </c>
      <c r="D27" s="1">
        <v>82</v>
      </c>
      <c r="E27" s="1">
        <v>99</v>
      </c>
      <c r="F27" s="40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4" name="Button 3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topLeftCell="A3" workbookViewId="0">
      <selection activeCell="O16" sqref="O16"/>
    </sheetView>
  </sheetViews>
  <sheetFormatPr defaultRowHeight="17.399999999999999" x14ac:dyDescent="0.4"/>
  <cols>
    <col min="1" max="1" width="3.3984375" customWidth="1"/>
    <col min="3" max="3" width="9.09765625" bestFit="1" customWidth="1"/>
    <col min="4" max="5" width="9.3984375" bestFit="1" customWidth="1"/>
    <col min="6" max="6" width="9.09765625" bestFit="1" customWidth="1"/>
    <col min="8" max="8" width="10.59765625" bestFit="1" customWidth="1"/>
  </cols>
  <sheetData>
    <row r="1" spans="2:11" x14ac:dyDescent="0.4">
      <c r="B1" s="8"/>
    </row>
    <row r="2" spans="2:11" x14ac:dyDescent="0.4">
      <c r="B2" s="9" t="s">
        <v>152</v>
      </c>
    </row>
    <row r="3" spans="2:11" x14ac:dyDescent="0.4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4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4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4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4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4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4">
      <c r="C10" s="11"/>
    </row>
    <row r="11" spans="2:11" x14ac:dyDescent="0.4">
      <c r="C11" s="11"/>
    </row>
    <row r="12" spans="2:11" x14ac:dyDescent="0.4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tabSelected="1" workbookViewId="0">
      <selection activeCell="F5" sqref="A5:F5"/>
    </sheetView>
  </sheetViews>
  <sheetFormatPr defaultRowHeight="17.399999999999999" x14ac:dyDescent="0.4"/>
  <cols>
    <col min="3" max="3" width="10.69921875" customWidth="1"/>
    <col min="4" max="5" width="13" bestFit="1" customWidth="1"/>
    <col min="6" max="6" width="10.59765625" customWidth="1"/>
    <col min="7" max="7" width="13" customWidth="1"/>
  </cols>
  <sheetData>
    <row r="1" spans="1:8" x14ac:dyDescent="0.4">
      <c r="A1" t="s">
        <v>5</v>
      </c>
      <c r="B1" s="9" t="s">
        <v>177</v>
      </c>
      <c r="H1" t="s">
        <v>165</v>
      </c>
    </row>
    <row r="2" spans="1:8" x14ac:dyDescent="0.4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4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4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4">
      <c r="A5" s="2"/>
      <c r="B5" s="2"/>
      <c r="C5" s="2"/>
      <c r="D5" s="2"/>
      <c r="E5" s="2"/>
      <c r="F5" s="2"/>
      <c r="H5" s="1" t="s">
        <v>171</v>
      </c>
    </row>
    <row r="6" spans="1:8" x14ac:dyDescent="0.4">
      <c r="A6" s="2"/>
      <c r="B6" s="2"/>
      <c r="C6" s="2"/>
      <c r="D6" s="2"/>
      <c r="E6" s="2"/>
      <c r="F6" s="2"/>
      <c r="H6" s="1" t="s">
        <v>172</v>
      </c>
    </row>
    <row r="7" spans="1:8" x14ac:dyDescent="0.4">
      <c r="A7" s="2"/>
      <c r="B7" s="2"/>
      <c r="C7" s="2"/>
      <c r="D7" s="2"/>
      <c r="E7" s="2"/>
      <c r="F7" s="2"/>
      <c r="H7" s="1" t="s">
        <v>173</v>
      </c>
    </row>
    <row r="8" spans="1:8" x14ac:dyDescent="0.4">
      <c r="A8" s="2"/>
      <c r="B8" s="2"/>
      <c r="C8" s="2"/>
      <c r="D8" s="2"/>
      <c r="E8" s="2"/>
      <c r="F8" s="2"/>
      <c r="H8" s="1" t="s">
        <v>174</v>
      </c>
    </row>
    <row r="9" spans="1:8" x14ac:dyDescent="0.4">
      <c r="A9" s="2"/>
      <c r="B9" s="2"/>
      <c r="C9" s="2"/>
      <c r="D9" s="2"/>
      <c r="E9" s="2"/>
      <c r="F9" s="2"/>
      <c r="H9" s="1" t="s">
        <v>176</v>
      </c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  <row r="19" spans="1:6" x14ac:dyDescent="0.4">
      <c r="A19" s="2"/>
      <c r="B19" s="2"/>
      <c r="C19" s="2"/>
      <c r="D19" s="2"/>
      <c r="E19" s="2"/>
      <c r="F19" s="2"/>
    </row>
    <row r="20" spans="1:6" x14ac:dyDescent="0.4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99060</xdr:colOff>
                <xdr:row>0</xdr:row>
                <xdr:rowOff>45720</xdr:rowOff>
              </from>
              <to>
                <xdr:col>6</xdr:col>
                <xdr:colOff>883920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하늘 김</cp:lastModifiedBy>
  <cp:lastPrinted>2023-08-01T05:01:46Z</cp:lastPrinted>
  <dcterms:created xsi:type="dcterms:W3CDTF">2023-05-30T06:41:20Z</dcterms:created>
  <dcterms:modified xsi:type="dcterms:W3CDTF">2025-07-11T03:43:34Z</dcterms:modified>
</cp:coreProperties>
</file>