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8 23년상시04\"/>
    </mc:Choice>
  </mc:AlternateContent>
  <xr:revisionPtr revIDLastSave="0" documentId="13_ncr:1_{879F1A3A-63D1-4C4E-8AA9-F4ED617AE8E4}" xr6:coauthVersionLast="47" xr6:coauthVersionMax="47" xr10:uidLastSave="{00000000-0000-0000-0000-000000000000}"/>
  <bookViews>
    <workbookView xWindow="-108" yWindow="-108" windowWidth="23256" windowHeight="12576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HLOOKUP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6" i="3"/>
  <c r="N10" i="3" a="1"/>
  <c r="N10" i="3" s="1"/>
  <c r="O10" i="3" a="1"/>
  <c r="O10" i="3"/>
  <c r="N11" i="3" a="1"/>
  <c r="N11" i="3" s="1"/>
  <c r="O11" i="3" a="1"/>
  <c r="O11" i="3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8" i="3" a="1"/>
  <c r="J18" i="3" a="1"/>
  <c r="J24" i="3" a="1"/>
  <c r="J28" i="3" a="1"/>
  <c r="J6" i="3" a="1"/>
  <c r="J10" i="3" a="1"/>
  <c r="J12" i="3" a="1"/>
  <c r="J14" i="3" a="1"/>
  <c r="J16" i="3" a="1"/>
  <c r="J20" i="3" a="1"/>
  <c r="J22" i="3" a="1"/>
  <c r="J26" i="3" a="1"/>
  <c r="J30" i="3" a="1"/>
  <c r="J4" i="3" a="1"/>
  <c r="J30" i="3" l="1"/>
  <c r="J26" i="3"/>
  <c r="J22" i="3"/>
  <c r="J20" i="3"/>
  <c r="J16" i="3"/>
  <c r="J14" i="3"/>
  <c r="J12" i="3"/>
  <c r="J10" i="3"/>
  <c r="J6" i="3"/>
  <c r="J28" i="3"/>
  <c r="J24" i="3"/>
  <c r="J18" i="3"/>
  <c r="J8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9C483F65-660A-429D-A8FF-8FE83F7B2648}" name="MS Access Database_Query1" type="1" refreshedVersion="8" background="1">
    <dbPr connection="DSN=MS Access Database;DBQ=C:\상반기진료.accdb;DefaultDir=C:\Users\khane\OneDrive\문서;DriverId=25;FIL=MS Access;MaxBufferSize=2048;PageTimeout=5;" command="SELECT 진료내역.성별, 진료내역.진료과목, 진료내역.진료일, 진료내역.진료비_x000d__x000a_FROM `C:\상반기진료.accdb`.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<sst xmlns="http://schemas.openxmlformats.org/spreadsheetml/2006/main" count="613" uniqueCount="287">
  <si>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</si>
  <si>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</si>
  <si>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</si>
  <si>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</si>
  <si>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</si>
  <si>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</si>
  <si>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</si>
  <si>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</si>
  <si>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</si>
  <si>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</si>
  <si>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</si>
  <si>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</si>
  <si>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</si>
  <si>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</si>
  <si>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</si>
  <si>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</si>
  <si>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</si>
  <si>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</si>
  <si>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</si>
  <si>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</si>
  <si>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</si>
  <si>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</si>
  <si>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</si>
  <si>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</si>
  <si>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</si>
  <si>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</si>
  <si>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</si>
  <si>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</si>
  <si>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</si>
  <si>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</si>
  <si>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</si>
  <si>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</si>
  <si>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</si>
  <si>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</si>
  <si>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</si>
  <si>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</si>
  <si>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</si>
  <si>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</si>
  <si>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</si>
  <si>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</si>
  <si>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</si>
  <si>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</si>
  <si>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</si>
  <si>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</si>
  <si>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</si>
  <si>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</si>
  <si>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</si>
  <si>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</si>
  <si>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</si>
  <si>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</si>
  <si>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</si>
  <si>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</si>
  <si>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</si>
  <si>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</si>
  <si>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</si>
  <si>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</si>
  <si>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</si>
  <si>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</si>
  <si>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</si>
  <si>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</si>
  <si>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</si>
  <si>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</si>
  <si>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</si>
  <si>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</si>
  <si>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</si>
  <si>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</si>
  <si>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</si>
  <si>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</si>
  <si>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</si>
  <si>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</si>
  <si>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</si>
  <si>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</si>
  <si>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</si>
  <si>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</si>
  <si>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</si>
  <si>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</si>
  <si>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</si>
  <si>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</si>
  <si>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</si>
  <si>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</si>
  <si>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</si>
  <si>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</si>
  <si>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</si>
  <si>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</si>
  <si>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</si>
  <si>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</si>
  <si>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</si>
  <si>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</si>
  <si>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</si>
  <si>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</si>
  <si>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</si>
  <si>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</si>
  <si>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</si>
  <si>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</si>
  <si>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</si>
  <si>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</si>
  <si>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</si>
  <si>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</si>
  <si>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</si>
  <si>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</si>
  <si>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</si>
  <si>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</si>
  <si>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</si>
  <si>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</si>
  <si>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</si>
  <si>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</si>
  <si>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</si>
  <si>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</si>
  <si>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</si>
  <si>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</si>
  <si>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</si>
  <si>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</si>
  <si>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</si>
  <si>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</si>
  <si>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</si>
  <si>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</si>
  <si>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</si>
  <si>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</si>
  <si>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</si>
  <si>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</si>
  <si>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</si>
  <si>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</si>
  <si>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</si>
  <si>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</si>
  <si>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</si>
  <si>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</si>
  <si>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</si>
  <si>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</si>
  <si>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</si>
  <si>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</si>
  <si>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</si>
  <si>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</si>
  <si>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</si>
  <si>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</si>
  <si>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</si>
  <si>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</si>
  <si>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</si>
  <si>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</si>
  <si>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</si>
  <si>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</si>
  <si>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</si>
  <si>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</si>
  <si>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</si>
  <si>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</si>
  <si>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</si>
  <si>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</si>
  <si>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</si>
  <si>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</si>
  <si>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</si>
  <si>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</si>
  <si>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</si>
  <si>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</si>
  <si>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</si>
  <si>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</si>
  <si>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</si>
  <si>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</si>
  <si>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</si>
  <si>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</si>
  <si>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</si>
  <si>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</si>
  <si>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</si>
  <si>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</si>
  <si>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</si>
  <si>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</si>
  <si>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</si>
  <si>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</si>
  <si>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</si>
  <si>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</si>
  <si>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</si>
  <si>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</si>
  <si>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</si>
  <si>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</si>
  <si>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</si>
  <si>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</si>
  <si>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</si>
  <si>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</si>
  <si>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</si>
  <si>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</si>
  <si>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</si>
  <si>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</si>
  <si>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</si>
  <si>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</si>
  <si>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</si>
  <si>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</si>
  <si>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</si>
  <si>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</si>
  <si>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</si>
  <si>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</si>
  <si>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</si>
  <si>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</si>
  <si>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</si>
  <si>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</si>
  <si>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</si>
  <si>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</si>
  <si>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</si>
  <si>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</si>
  <si>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최대 : 진료비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</si>
  <si>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</si>
  <si>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</si>
  <si>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</si>
  <si>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</si>
  <si>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</si>
  <si>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</si>
  <si>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</si>
  <si>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</si>
  <si>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</si>
  <si>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</si>
  <si>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</si>
  <si>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</si>
  <si>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</si>
  <si>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</si>
  <si>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</si>
  <si>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</si>
  <si>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</si>
  <si>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</si>
  <si>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</si>
  <si>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</si>
  <si>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</si>
  <si>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</si>
  <si>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</si>
  <si>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</si>
  <si>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</si>
  <si>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</si>
  <si>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</si>
  <si>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</si>
  <si>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</si>
  <si>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</si>
  <si>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</si>
  <si>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</si>
  <si>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</si>
  <si>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</si>
  <si>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</si>
  <si>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</si>
  <si>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</si>
  <si>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</si>
  <si>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</si>
  <si>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</si>
  <si>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</si>
  <si>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</si>
  <si>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</si>
  <si>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</si>
  <si>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</si>
  <si>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</si>
  <si>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</si>
  <si>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</si>
  <si>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</si>
  <si>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</si>
  <si>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</si>
  <si>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</si>
  <si>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</si>
  <si>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</si>
  <si>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</si>
  <si>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</si>
  <si>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</si>
  <si>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</si>
  <si>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</si>
  <si>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</si>
  <si>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</si>
  <si>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</si>
  <si>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</si>
  <si>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</si>
  <si>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</si>
  <si>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</si>
  <si>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</si>
  <si>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</si>
  <si>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</si>
  <si>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</si>
  <si>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</si>
  <si>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</si>
  <si>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</si>
  <si>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</si>
  <si>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</si>
  <si>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</si>
  <si>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</si>
  <si>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</si>
  <si>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</si>
  <si>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</si>
  <si>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</si>
  <si>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</si>
  <si>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</si>
  <si>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</si>
  <si>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</si>
  <si>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</si>
  <si>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</si>
  <si>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</si>
  <si>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</si>
  <si>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조건2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</si>
</sst>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\ 0;[Red][=0]&quot;※&quot;;00;[Blue]General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2-4E4A-B01B-6B1B3D0A8073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solidFill>
            <a:schemeClr val="tx1">
              <a:alpha val="99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5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8.727270833333" backgroundQuery="1" createdVersion="8" refreshedVersion="8" minRefreshableVersion="3" recordCount="28" xr:uid="{AE8A38F8-280A-4068-85FE-B9D27346DFF7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77E1B5-C666-4870-AA7E-51D150F2062B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10" workbookViewId="0">
      <selection activeCell="P14" sqref="P14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6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AND($E4&gt;MEDIAN($E$4:$E$35),$G4&gt;=AVERAGE($G$4:$G$35))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65</v>
      </c>
      <c r="K6" t="s">
        <v>67</v>
      </c>
      <c r="L6" t="s">
        <v>68</v>
      </c>
      <c r="M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OR(_xlfn.RANK.EQ($G4,$G$4:$G$35,0)&lt;=3,_xlfn.RANK.EQ($G4,$G$4:$G$35,1)&lt;=3)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="60" zoomScaleNormal="100" workbookViewId="0"/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topLeftCell="A13" workbookViewId="0">
      <selection activeCell="L29" sqref="L29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IF($D4&lt;70,"재수강",HLOOKUP(SUMPRODUCT($D4:$G4,$M$21:$P$21),$M$24:$Q$26,3,TRUE))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 cm="1">
        <f t="array" ref="N4">IFERROR(AVERAGE(IF((MID($B$4:$B$30,3,1)=$M4)*($C$4:$C$30=N$3),$E$4:$E$30)),"")</f>
        <v>80</v>
      </c>
      <c r="O4" s="2" cm="1">
        <f t="array" ref="O4">IFERROR(AVERAGE(IF((MID($B$4:$B$30,3,1)=$M4)*($C$4:$C$30=O$3),$E$4:$E$30)),"")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IF($D5&lt;70,"재수강",HLOOKUP(SUMPRODUCT($D5:$G5,$M$21:$P$21),$M$24:$Q$26,3,TRUE))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 cm="1">
        <f t="array" ref="N5">IFERROR(AVERAGE(IF((MID($B$4:$B$30,3,1)=$M5)*($C$4:$C$30=N$3),$E$4:$E$30)),"")</f>
        <v/>
      </c>
      <c r="O5" s="2" cm="1">
        <f t="array" ref="O5">IFERROR(AVERAGE(IF((MID($B$4:$B$30,3,1)=$M5)*($C$4:$C$30=O$3),$E$4:$E$30)),"")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 cm="1">
        <f t="array" ref="N6">IFERROR(AVERAGE(IF((MID($B$4:$B$30,3,1)=$M6)*($C$4:$C$30=N$3),$E$4:$E$30)),"")</f>
        <v>82</v>
      </c>
      <c r="O6" s="2" cm="1">
        <f t="array" ref="O6">IFERROR(AVERAGE(IF((MID($B$4:$B$30,3,1)=$M6)*($C$4:$C$30=O$3),$E$4:$E$30)),"")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>INDEX($B$4:$B$30,MATCH(MAX(($C$4:$C$30=$L10)*($H$4:$H$30=M$9)*($F$4:$F$30)),($C$4:$C$30=$L10)*($H$4:$H$30=M$9)*($F$4:$F$30),0),1)</f>
        <v>03M262</v>
      </c>
      <c r="N10" s="1" t="str" cm="1">
        <f t="array" ref="N10">INDEX($B$4:$B$30,MATCH(MAX(($C$4:$C$30=$L10)*($H$4:$H$30=N$9)*($F$4:$F$30)),($C$4:$C$30=$L10)*($H$4:$H$30=N$9)*($F$4:$F$30),0),1)</f>
        <v>03M254</v>
      </c>
      <c r="O10" s="1" t="str" cm="1">
        <f t="array" ref="O10">INDEX($B$4:$B$30,MATCH(MAX(($C$4:$C$30=$L10)*($H$4:$H$30=O$9)*($F$4:$F$30)),($C$4:$C$30=$L10)*($H$4:$H$30=O$9)*($F$4:$F$30),0),1)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 cm="1">
        <f t="array" ref="M11">INDEX($B$4:$B$30,MATCH(MAX(($C$4:$C$30=$L11)*($H$4:$H$30=M$9)*($F$4:$F$30)),($C$4:$C$30=$L11)*($H$4:$H$30=M$9)*($F$4:$F$30),0),1)</f>
        <v>03G256</v>
      </c>
      <c r="N11" s="1" t="str" cm="1">
        <f t="array" ref="N11">INDEX($B$4:$B$30,MATCH(MAX(($C$4:$C$30=$L11)*($H$4:$H$30=N$9)*($F$4:$F$30)),($C$4:$C$30=$L11)*($H$4:$H$30=N$9)*($F$4:$F$30),0),1)</f>
        <v>02L334</v>
      </c>
      <c r="O11" s="1" t="str" cm="1">
        <f t="array" ref="O11">INDEX($B$4:$B$30,MATCH(MAX(($C$4:$C$30=$L11)*($H$4:$H$30=O$9)*($F$4:$F$30)),($C$4:$C$30=$L11)*($H$4:$H$30=O$9)*($F$4:$F$30),0),1)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 cm="1">
        <f t="array" ref="M12">INDEX($B$4:$B$30,MATCH(MAX(($C$4:$C$30=$L12)*($H$4:$H$30=M$9)*($F$4:$F$30)),($C$4:$C$30=$L12)*($H$4:$H$30=M$9)*($F$4:$F$30),0),1)</f>
        <v>01M337</v>
      </c>
      <c r="N12" s="1" t="str" cm="1">
        <f t="array" ref="N12">INDEX($B$4:$B$30,MATCH(MAX(($C$4:$C$30=$L12)*($H$4:$H$30=N$9)*($F$4:$F$30)),($C$4:$C$30=$L12)*($H$4:$H$30=N$9)*($F$4:$F$30),0),1)</f>
        <v>02G327</v>
      </c>
      <c r="O12" s="1" t="str" cm="1">
        <f t="array" ref="O12">INDEX($B$4:$B$30,MATCH(MAX(($C$4:$C$30=$L12)*($H$4:$H$30=O$9)*($F$4:$F$30)),($C$4:$C$30=$L12)*($H$4:$H$30=O$9)*($F$4:$F$30),0),1)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3" t="s">
        <v>32</v>
      </c>
      <c r="M15" s="33"/>
      <c r="N15" t="s">
        <v>190</v>
      </c>
      <c r="O15" t="s">
        <v>286</v>
      </c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4">
        <f>DCOUNT($E$3:$F$30,1,$N$15:$O$16)/COUNTA($E$4:$E$30)</f>
        <v>0.22222222222222221</v>
      </c>
      <c r="M16" s="34"/>
      <c r="N16" t="b">
        <f>$E4&gt;=80</f>
        <v>1</v>
      </c>
      <c r="O16" t="b">
        <f>$F4&gt;$E4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5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5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7" sqref="B7"/>
    </sheetView>
  </sheetViews>
  <sheetFormatPr defaultRowHeight="17.399999999999999" x14ac:dyDescent="0.4"/>
  <cols>
    <col min="1" max="1" width="11.69921875" bestFit="1" customWidth="1"/>
    <col min="2" max="2" width="15.69921875" bestFit="1" customWidth="1"/>
    <col min="3" max="3" width="12.296875" bestFit="1" customWidth="1"/>
    <col min="6" max="6" width="12.296875" bestFit="1" customWidth="1"/>
  </cols>
  <sheetData>
    <row r="2" spans="1:3" x14ac:dyDescent="0.4">
      <c r="A2" s="37" t="s">
        <v>191</v>
      </c>
      <c r="B2" t="s">
        <v>192</v>
      </c>
    </row>
    <row r="4" spans="1:3" x14ac:dyDescent="0.4">
      <c r="A4" s="39" t="s">
        <v>197</v>
      </c>
      <c r="B4" s="39" t="s">
        <v>198</v>
      </c>
      <c r="C4" s="5" t="s">
        <v>196</v>
      </c>
    </row>
    <row r="5" spans="1:3" x14ac:dyDescent="0.4">
      <c r="A5" s="5" t="s">
        <v>193</v>
      </c>
      <c r="B5" s="5"/>
      <c r="C5" s="38">
        <v>58200</v>
      </c>
    </row>
    <row r="6" spans="1:3" x14ac:dyDescent="0.4">
      <c r="A6" s="5"/>
      <c r="B6" s="5" t="s">
        <v>200</v>
      </c>
      <c r="C6" s="38">
        <v>58200</v>
      </c>
    </row>
    <row r="7" spans="1:3" x14ac:dyDescent="0.4">
      <c r="A7" s="5"/>
      <c r="B7" s="5" t="s">
        <v>201</v>
      </c>
      <c r="C7" s="38">
        <v>47000</v>
      </c>
    </row>
    <row r="8" spans="1:3" x14ac:dyDescent="0.4">
      <c r="A8" s="5"/>
      <c r="B8" s="5" t="s">
        <v>202</v>
      </c>
      <c r="C8" s="38">
        <v>46000</v>
      </c>
    </row>
    <row r="9" spans="1:3" x14ac:dyDescent="0.4">
      <c r="A9" s="5"/>
      <c r="B9" s="5" t="s">
        <v>203</v>
      </c>
      <c r="C9" s="38">
        <v>31000</v>
      </c>
    </row>
    <row r="10" spans="1:3" x14ac:dyDescent="0.4">
      <c r="A10" s="5"/>
      <c r="B10" s="5" t="s">
        <v>204</v>
      </c>
      <c r="C10" s="38">
        <v>19000</v>
      </c>
    </row>
    <row r="11" spans="1:3" x14ac:dyDescent="0.4">
      <c r="A11" s="5" t="s">
        <v>194</v>
      </c>
      <c r="B11" s="5"/>
      <c r="C11" s="38">
        <v>46000</v>
      </c>
    </row>
    <row r="12" spans="1:3" x14ac:dyDescent="0.4">
      <c r="A12" s="5"/>
      <c r="B12" s="5" t="s">
        <v>200</v>
      </c>
      <c r="C12" s="38">
        <v>40000</v>
      </c>
    </row>
    <row r="13" spans="1:3" x14ac:dyDescent="0.4">
      <c r="A13" s="5"/>
      <c r="B13" s="5" t="s">
        <v>201</v>
      </c>
      <c r="C13" s="38">
        <v>46000</v>
      </c>
    </row>
    <row r="14" spans="1:3" x14ac:dyDescent="0.4">
      <c r="A14" s="5"/>
      <c r="B14" s="5" t="s">
        <v>202</v>
      </c>
      <c r="C14" s="38">
        <v>27000</v>
      </c>
    </row>
    <row r="15" spans="1:3" x14ac:dyDescent="0.4">
      <c r="A15" s="5"/>
      <c r="B15" s="5" t="s">
        <v>205</v>
      </c>
      <c r="C15" s="38">
        <v>30100</v>
      </c>
    </row>
    <row r="16" spans="1:3" x14ac:dyDescent="0.4">
      <c r="A16" s="5"/>
      <c r="B16" s="5" t="s">
        <v>204</v>
      </c>
      <c r="C16" s="38">
        <v>45000</v>
      </c>
    </row>
    <row r="17" spans="1:3" x14ac:dyDescent="0.4">
      <c r="A17" s="5" t="s">
        <v>195</v>
      </c>
      <c r="B17" s="5"/>
      <c r="C17" s="38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N7" sqref="N7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197</v>
      </c>
      <c r="E3" t="s">
        <v>191</v>
      </c>
      <c r="F3" t="s">
        <v>209</v>
      </c>
      <c r="G3" t="s">
        <v>199</v>
      </c>
      <c r="H3" t="s">
        <v>210</v>
      </c>
      <c r="I3" t="s">
        <v>211</v>
      </c>
      <c r="K3" s="2" t="s">
        <v>283</v>
      </c>
      <c r="L3" s="2" t="s">
        <v>284</v>
      </c>
    </row>
    <row r="4" spans="1:12" x14ac:dyDescent="0.4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285</v>
      </c>
      <c r="L4" s="40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J27"/>
  <sheetViews>
    <sheetView workbookViewId="0">
      <selection activeCell="M7" sqref="M7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1:7" x14ac:dyDescent="0.4">
      <c r="A1" t="s">
        <v>167</v>
      </c>
      <c r="B1" t="s">
        <v>5</v>
      </c>
    </row>
    <row r="2" spans="1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1:7" x14ac:dyDescent="0.4">
      <c r="B3" s="1" t="s">
        <v>19</v>
      </c>
      <c r="C3" s="1" t="s">
        <v>24</v>
      </c>
      <c r="D3" s="1">
        <v>64</v>
      </c>
      <c r="E3" s="1">
        <v>64</v>
      </c>
      <c r="F3" s="41">
        <v>76</v>
      </c>
      <c r="G3" s="1">
        <v>66</v>
      </c>
    </row>
    <row r="4" spans="1:7" x14ac:dyDescent="0.4">
      <c r="B4" s="1" t="s">
        <v>64</v>
      </c>
      <c r="C4" s="1" t="s">
        <v>24</v>
      </c>
      <c r="D4" s="1">
        <v>72</v>
      </c>
      <c r="E4" s="1">
        <v>83</v>
      </c>
      <c r="F4" s="41">
        <v>76</v>
      </c>
      <c r="G4" s="1">
        <v>88</v>
      </c>
    </row>
    <row r="5" spans="1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1">
        <v>88</v>
      </c>
      <c r="G5" s="1">
        <v>62</v>
      </c>
    </row>
    <row r="6" spans="1:7" x14ac:dyDescent="0.4">
      <c r="B6" s="1" t="s">
        <v>42</v>
      </c>
      <c r="C6" s="1" t="s">
        <v>24</v>
      </c>
      <c r="D6" s="1">
        <v>95</v>
      </c>
      <c r="E6" s="1">
        <v>97</v>
      </c>
      <c r="F6" s="41">
        <v>98</v>
      </c>
      <c r="G6" s="1">
        <v>95</v>
      </c>
    </row>
    <row r="7" spans="1:7" x14ac:dyDescent="0.4">
      <c r="B7" s="1" t="s">
        <v>46</v>
      </c>
      <c r="C7" s="1" t="s">
        <v>24</v>
      </c>
      <c r="D7" s="1">
        <v>67</v>
      </c>
      <c r="E7" s="1">
        <v>94</v>
      </c>
      <c r="F7" s="41">
        <v>0</v>
      </c>
      <c r="G7" s="1">
        <v>72</v>
      </c>
    </row>
    <row r="8" spans="1:7" x14ac:dyDescent="0.4">
      <c r="B8" s="1" t="s">
        <v>56</v>
      </c>
      <c r="C8" s="1" t="s">
        <v>18</v>
      </c>
      <c r="D8" s="1">
        <v>92</v>
      </c>
      <c r="E8" s="1">
        <v>96</v>
      </c>
      <c r="F8" s="41">
        <v>73</v>
      </c>
      <c r="G8" s="1">
        <v>97</v>
      </c>
    </row>
    <row r="9" spans="1:7" x14ac:dyDescent="0.4">
      <c r="B9" s="1" t="s">
        <v>61</v>
      </c>
      <c r="C9" s="1" t="s">
        <v>24</v>
      </c>
      <c r="D9" s="1">
        <v>73</v>
      </c>
      <c r="E9" s="1">
        <v>82</v>
      </c>
      <c r="F9" s="41">
        <v>80</v>
      </c>
      <c r="G9" s="1">
        <v>68</v>
      </c>
    </row>
    <row r="10" spans="1:7" x14ac:dyDescent="0.4">
      <c r="B10" s="1" t="s">
        <v>52</v>
      </c>
      <c r="C10" s="1" t="s">
        <v>17</v>
      </c>
      <c r="D10" s="1">
        <v>82</v>
      </c>
      <c r="E10" s="1">
        <v>64</v>
      </c>
      <c r="F10" s="41">
        <v>85</v>
      </c>
      <c r="G10" s="1">
        <v>75</v>
      </c>
    </row>
    <row r="11" spans="1:7" x14ac:dyDescent="0.4">
      <c r="B11" s="1" t="s">
        <v>59</v>
      </c>
      <c r="C11" s="1" t="s">
        <v>18</v>
      </c>
      <c r="D11" s="1">
        <v>100</v>
      </c>
      <c r="E11" s="1">
        <v>100</v>
      </c>
      <c r="F11" s="41">
        <v>100</v>
      </c>
      <c r="G11" s="1">
        <v>92</v>
      </c>
    </row>
    <row r="12" spans="1:7" x14ac:dyDescent="0.4">
      <c r="B12" s="1" t="s">
        <v>47</v>
      </c>
      <c r="C12" s="1" t="s">
        <v>18</v>
      </c>
      <c r="D12" s="1">
        <v>86</v>
      </c>
      <c r="E12" s="1">
        <v>87</v>
      </c>
      <c r="F12" s="41">
        <v>84</v>
      </c>
      <c r="G12" s="1">
        <v>65</v>
      </c>
    </row>
    <row r="13" spans="1:7" x14ac:dyDescent="0.4">
      <c r="B13" s="1" t="s">
        <v>53</v>
      </c>
      <c r="C13" s="1" t="s">
        <v>24</v>
      </c>
      <c r="D13" s="1">
        <v>62</v>
      </c>
      <c r="E13" s="1"/>
      <c r="F13" s="41" t="s">
        <v>166</v>
      </c>
      <c r="G13" s="1">
        <v>50</v>
      </c>
    </row>
    <row r="14" spans="1:7" x14ac:dyDescent="0.4">
      <c r="B14" s="1" t="s">
        <v>60</v>
      </c>
      <c r="C14" s="1" t="s">
        <v>17</v>
      </c>
      <c r="D14" s="1">
        <v>80</v>
      </c>
      <c r="E14" s="1">
        <v>89</v>
      </c>
      <c r="F14" s="41">
        <v>68</v>
      </c>
      <c r="G14" s="1">
        <v>95</v>
      </c>
    </row>
    <row r="15" spans="1:7" x14ac:dyDescent="0.4">
      <c r="B15" s="1" t="s">
        <v>23</v>
      </c>
      <c r="C15" s="1" t="s">
        <v>18</v>
      </c>
      <c r="D15" s="1">
        <v>99</v>
      </c>
      <c r="E15" s="1">
        <v>96</v>
      </c>
      <c r="F15" s="41">
        <v>94</v>
      </c>
      <c r="G15" s="1">
        <v>90</v>
      </c>
    </row>
    <row r="16" spans="1:7" x14ac:dyDescent="0.4">
      <c r="B16" s="1" t="s">
        <v>62</v>
      </c>
      <c r="C16" s="1" t="s">
        <v>24</v>
      </c>
      <c r="D16" s="1">
        <v>71</v>
      </c>
      <c r="E16" s="1">
        <v>100</v>
      </c>
      <c r="F16" s="41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1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1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1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1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1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1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1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1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1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1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1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3" workbookViewId="0">
      <selection activeCell="O16" sqref="O16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F5" sqref="A5:F5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32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2023-08-01T05:01:46Z</cp:lastPrinted>
  <dcterms:created xsi:type="dcterms:W3CDTF">2023-05-30T06:41:20Z</dcterms:created>
  <dcterms:modified xsi:type="dcterms:W3CDTF">2025-07-10T09:43:05Z</dcterms:modified>
</cp:coreProperties>
</file>