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태현\Documents\길벗컴활1급_update_20250108\03 최신기출문제\08 23년상시04\"/>
    </mc:Choice>
  </mc:AlternateContent>
  <xr:revisionPtr revIDLastSave="0" documentId="13_ncr:1_{4CAE87FF-AD45-4210-AF04-83AEEE87D87F}" xr6:coauthVersionLast="47" xr6:coauthVersionMax="47" xr10:uidLastSave="{00000000-0000-0000-0000-000000000000}"/>
  <bookViews>
    <workbookView xWindow="-120" yWindow="-120" windowWidth="29040" windowHeight="15720" tabRatio="785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1" l="1"/>
  <c r="L16" i="3"/>
  <c r="O16" i="3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N5" i="3" a="1"/>
  <c r="N5" i="3" s="1"/>
  <c r="O4" i="3" a="1"/>
  <c r="O4" i="3" s="1"/>
  <c r="O5" i="3" a="1"/>
  <c r="O5" i="3" s="1"/>
  <c r="O6" i="3" a="1"/>
  <c r="O6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11" i="3" a="1"/>
  <c r="J17" i="3" a="1"/>
  <c r="J23" i="3" a="1"/>
  <c r="J29" i="3" a="1"/>
  <c r="J18" i="3" a="1"/>
  <c r="J24" i="3" a="1"/>
  <c r="J30" i="3" a="1"/>
  <c r="J19" i="3" a="1"/>
  <c r="J25" i="3" a="1"/>
  <c r="J8" i="3" a="1"/>
  <c r="J26" i="3" a="1"/>
  <c r="J9" i="3" a="1"/>
  <c r="J10" i="3" a="1"/>
  <c r="J28" i="3" a="1"/>
  <c r="J12" i="3" a="1"/>
  <c r="J14" i="3" a="1"/>
  <c r="J21" i="3" a="1"/>
  <c r="J16" i="3" a="1"/>
  <c r="J6" i="3" a="1"/>
  <c r="J20" i="3" a="1"/>
  <c r="J27" i="3" a="1"/>
  <c r="J22" i="3" a="1"/>
  <c r="J13" i="3" a="1"/>
  <c r="J7" i="3" a="1"/>
  <c r="J15" i="3" a="1"/>
  <c r="J4" i="3" a="1"/>
  <c r="J15" i="3" l="1"/>
  <c r="J7" i="3"/>
  <c r="J13" i="3"/>
  <c r="J22" i="3"/>
  <c r="J27" i="3"/>
  <c r="J20" i="3"/>
  <c r="J6" i="3"/>
  <c r="J16" i="3"/>
  <c r="J21" i="3"/>
  <c r="J14" i="3"/>
  <c r="J12" i="3"/>
  <c r="J28" i="3"/>
  <c r="J10" i="3"/>
  <c r="J9" i="3"/>
  <c r="J26" i="3"/>
  <c r="J8" i="3"/>
  <c r="J25" i="3"/>
  <c r="J19" i="3"/>
  <c r="J30" i="3"/>
  <c r="J24" i="3"/>
  <c r="J18" i="3"/>
  <c r="J29" i="3"/>
  <c r="J23" i="3"/>
  <c r="J17" i="3"/>
  <c r="J11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D6833E29-E316-4D2E-BF87-42AE31ABF07A}" name="MS Access Database_Query1" type="1" refreshedVersion="8" background="1">
    <dbPr connection="DSN=MS Access Database;DBQ=C:\Users\김태현\Documents\길벗컴활1급_update_20250108\03 최신기출문제\08 23년상시04\상반기진료.accdb;DefaultDir=C:\Users\김태현\Documents\길벗컴활1급_update_20250108\03 최신기출문제\08 23년상시04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<sst xmlns="http://schemas.openxmlformats.org/spreadsheetml/2006/main" count="622" uniqueCount="288">
  <si>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</si>
  <si>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</si>
  <si>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</si>
  <si>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</si>
  <si>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</si>
  <si>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</si>
  <si>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</si>
  <si>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</si>
  <si>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</si>
  <si>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</si>
  <si>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</si>
  <si>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</si>
  <si>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</si>
  <si>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</si>
  <si>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</si>
  <si>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</si>
  <si>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</si>
  <si>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</si>
  <si>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</si>
  <si>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</si>
  <si>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</si>
  <si>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</si>
  <si>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</si>
  <si>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</si>
  <si>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</si>
  <si>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</si>
  <si>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</si>
  <si>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</si>
  <si>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</si>
  <si>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</si>
  <si>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</si>
  <si>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</si>
  <si>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</si>
  <si>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</si>
  <si>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</si>
  <si>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</si>
  <si>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</si>
  <si>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</si>
  <si>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</si>
  <si>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</si>
  <si>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</si>
  <si>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</si>
  <si>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</si>
  <si>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</si>
  <si>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</si>
  <si>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</si>
  <si>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</si>
  <si>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</si>
  <si>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</si>
  <si>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</si>
  <si>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</si>
  <si>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</si>
  <si>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</si>
  <si>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</si>
  <si>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</si>
  <si>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</si>
  <si>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</si>
  <si>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</si>
  <si>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</si>
  <si>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</si>
  <si>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</si>
  <si>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</si>
  <si>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</si>
  <si>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</si>
  <si>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</si>
  <si>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</si>
  <si>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</si>
  <si>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</si>
  <si>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</si>
  <si>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</si>
  <si>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</si>
  <si>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</si>
  <si>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</si>
  <si>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</si>
  <si>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</si>
  <si>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</si>
  <si>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</si>
  <si>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</si>
  <si>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</si>
  <si>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</si>
  <si>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</si>
  <si>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</si>
  <si>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</si>
  <si>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</si>
  <si>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</si>
  <si>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</si>
  <si>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</si>
  <si>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</si>
  <si>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</si>
  <si>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</si>
  <si>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</si>
  <si>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</si>
  <si>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</si>
  <si>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</si>
  <si>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</si>
  <si>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</si>
  <si>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</si>
  <si>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</si>
  <si>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</si>
  <si>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</si>
  <si>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</si>
  <si>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</si>
  <si>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</si>
  <si>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</si>
  <si>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</si>
  <si>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</si>
  <si>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</si>
  <si>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</si>
  <si>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</si>
  <si>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</si>
  <si>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</si>
  <si>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</si>
  <si>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</si>
  <si>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</si>
  <si>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</si>
  <si>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</si>
  <si>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</si>
  <si>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</si>
  <si>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</si>
  <si>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</si>
  <si>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</si>
  <si>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</si>
  <si>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</si>
  <si>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</si>
  <si>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</si>
  <si>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</si>
  <si>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</si>
  <si>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</si>
  <si>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</si>
  <si>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</si>
  <si>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</si>
  <si>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</si>
  <si>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</si>
  <si>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</si>
  <si>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</si>
  <si>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</si>
  <si>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</si>
  <si>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</si>
  <si>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</si>
  <si>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</si>
  <si>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</si>
  <si>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</si>
  <si>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</si>
  <si>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</si>
  <si>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</si>
  <si>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</si>
  <si>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</si>
  <si>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</si>
  <si>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</si>
  <si>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</si>
  <si>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</si>
  <si>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</si>
  <si>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</si>
  <si>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</si>
  <si>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</si>
  <si>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</si>
  <si>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</si>
  <si>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</si>
  <si>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</si>
  <si>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</si>
  <si>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</si>
  <si>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</si>
  <si>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</si>
  <si>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</si>
  <si>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</si>
  <si>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</si>
  <si>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</si>
  <si>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</si>
  <si>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</si>
  <si>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</si>
  <si>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</si>
  <si>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</si>
  <si>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</si>
  <si>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</si>
  <si>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</si>
  <si>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</si>
  <si>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</si>
  <si>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</si>
  <si>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</si>
  <si>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</si>
  <si>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</si>
  <si>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</si>
  <si>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</si>
  <si>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</si>
  <si>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</si>
  <si>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</si>
  <si>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</si>
  <si>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</si>
  <si>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</si>
  <si>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</si>
  <si>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</si>
  <si>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&gt;=80</t>
    <phoneticPr fontId="2" type="noConversion"/>
  </si>
  <si>
    <t>진료과목</t>
  </si>
  <si>
    <t>(모두)</t>
  </si>
  <si>
    <t>남</t>
  </si>
  <si>
    <t>여</t>
  </si>
  <si>
    <t>총합계</t>
  </si>
  <si>
    <t>개월(진료일)</t>
  </si>
  <si>
    <t>성별</t>
  </si>
  <si>
    <t>진료일</t>
  </si>
  <si>
    <t>1월</t>
  </si>
  <si>
    <t>2월</t>
  </si>
  <si>
    <t>3월</t>
  </si>
  <si>
    <t>4월</t>
  </si>
  <si>
    <t>12월</t>
  </si>
  <si>
    <t>5월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</si>
  <si>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</si>
  <si>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</si>
  <si>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</si>
  <si>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</si>
  <si>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</si>
  <si>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</si>
  <si>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</si>
  <si>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</si>
  <si>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</si>
  <si>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</si>
  <si>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</si>
  <si>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</si>
  <si>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</si>
  <si>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</si>
  <si>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</si>
  <si>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</si>
  <si>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</si>
  <si>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</si>
  <si>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</si>
  <si>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</si>
  <si>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</si>
  <si>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</si>
  <si>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</si>
  <si>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</si>
  <si>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</si>
  <si>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</si>
  <si>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</si>
  <si>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</si>
  <si>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</si>
  <si>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</si>
  <si>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</si>
  <si>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</si>
  <si>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</si>
  <si>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</si>
  <si>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</si>
  <si>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</si>
  <si>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</si>
  <si>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</si>
  <si>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</si>
  <si>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</si>
  <si>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</si>
  <si>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</si>
  <si>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</si>
  <si>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</si>
  <si>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</si>
  <si>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</si>
  <si>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</si>
  <si>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</si>
  <si>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</si>
  <si>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</si>
  <si>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</si>
  <si>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</si>
  <si>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</si>
  <si>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</si>
  <si>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</si>
  <si>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</si>
  <si>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</si>
  <si>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</si>
  <si>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</si>
  <si>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</si>
  <si>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</si>
  <si>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</si>
  <si>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</si>
  <si>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</si>
  <si>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</si>
  <si>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</si>
  <si>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</si>
  <si>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</si>
  <si>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</si>
  <si>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</si>
  <si>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</si>
  <si>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</si>
  <si>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</si>
  <si>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</si>
  <si>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</si>
  <si>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</si>
  <si>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</si>
  <si>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</si>
  <si>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진료비</t>
    <phoneticPr fontId="2" type="noConversion"/>
  </si>
  <si>
    <t>A003</t>
  </si>
  <si>
    <t>김태현</t>
  </si>
  <si>
    <t>1급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</si>
</sst>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;[Red][=0]&quot;※&quot;;00;[Blue]General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4-4355-AF18-35F0AA137AEC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1</xdr:row>
          <xdr:rowOff>0</xdr:rowOff>
        </xdr:from>
        <xdr:to>
          <xdr:col>8</xdr:col>
          <xdr:colOff>1104900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9525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현" refreshedDate="45827.701514699074" backgroundQuery="1" createdVersion="8" refreshedVersion="8" minRefreshableVersion="3" recordCount="28" xr:uid="{7AAA02B9-1179-47E8-9A24-5C74A6370896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07F6EA-D5D7-41F2-A90C-DE4E6876FCD0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4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R22" sqref="R22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0" max="10" width="10.75" bestFit="1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5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OR(_xlfn.RANK.EQ($G4,$G$4:$G$35)&lt;=3,_xlfn.RANK.EQ($G4,$G$4:$G$35)&gt;=30)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view="pageBreakPreview" zoomScale="60" zoomScaleNormal="100" workbookViewId="0">
      <selection activeCell="P27" sqref="P27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>
      <selection activeCell="L28" sqref="L28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IF(SUMPRODUCT(D4:G4,$M$21:$P$21)&lt;70,"재수강",HLOOKUP(SUMPRODUCT(D4:G4,$M$21:$P$21),$O$24:$Q$26,3))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IFERROR(AVERAGE(IF((N$3=$C$4:$C$30)*($M4=MID($B$4:$B$30,3,1)),$E$4:$E$30)),"")</f>
        <v>80</v>
      </c>
      <c r="O4" s="2">
        <f t="array" ref="O4">IFERROR(AVERAGE(IF((O$3=$C$4:$C$30)*($M4=MID($B$4:$B$30,3,1)),$E$4:$E$30)),"")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IF(SUMPRODUCT(D5:G5,$M$21:$P$21)&lt;70,"재수강",HLOOKUP(SUMPRODUCT(D5:G5,$M$21:$P$21),$O$24:$Q$26,3))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IFERROR(AVERAGE(IF((N$3=$C$4:$C$30)*($M5=MID($B$4:$B$30,3,1)),$E$4:$E$30)),"")</f>
        <v/>
      </c>
      <c r="O5" s="2">
        <f t="array" ref="O5">IFERROR(AVERAGE(IF((O$3=$C$4:$C$30)*($M5=MID($B$4:$B$30,3,1)),$E$4:$E$30)),"")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IFERROR(AVERAGE(IF((N$3=$C$4:$C$30)*($M6=MID($B$4:$B$30,3,1)),$E$4:$E$30)),"")</f>
        <v>82</v>
      </c>
      <c r="O6" s="2">
        <f t="array" ref="O6">IFERROR(AVERAGE(IF((O$3=$C$4:$C$30)*($M6=MID($B$4:$B$30,3,1)),$E$4:$E$30)),"")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재수강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INDEX($B$4:$H$30,MATCH(MAX(($L10=$C$4:$C$30)*(M$9=$H$4:$H$30)*($F$4:$F$30)),($L10=$C$4:$C$30)*(M$9=$H$4:$H$30)*($F$4:$F$30),0),1)</f>
        <v>03M262</v>
      </c>
      <c r="N10" s="1" t="str">
        <f t="array" ref="N10">INDEX($B$4:$H$30,MATCH(MAX(($L10=$C$4:$C$30)*(N$9=$H$4:$H$30)*($F$4:$F$30)),($L10=$C$4:$C$30)*(N$9=$H$4:$H$30)*($F$4:$F$30),0),1)</f>
        <v>03M254</v>
      </c>
      <c r="O10" s="1" t="str">
        <f t="array" ref="O10">INDEX($B$4:$H$30,MATCH(MAX(($L10=$C$4:$C$30)*(O$9=$H$4:$H$30)*($F$4:$F$30)),($L10=$C$4:$C$30)*(O$9=$H$4:$H$30)*($F$4:$F$30),0),1)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INDEX($B$4:$H$30,MATCH(MAX(($L11=$C$4:$C$30)*(M$9=$H$4:$H$30)*($F$4:$F$30)),($L11=$C$4:$C$30)*(M$9=$H$4:$H$30)*($F$4:$F$30),0),1)</f>
        <v>03G256</v>
      </c>
      <c r="N11" s="1" t="str">
        <f t="array" ref="N11">INDEX($B$4:$H$30,MATCH(MAX(($L11=$C$4:$C$30)*(N$9=$H$4:$H$30)*($F$4:$F$30)),($L11=$C$4:$C$30)*(N$9=$H$4:$H$30)*($F$4:$F$30),0),1)</f>
        <v>02L334</v>
      </c>
      <c r="O11" s="1" t="str">
        <f t="array" ref="O11">INDEX($B$4:$H$30,MATCH(MAX(($L11=$C$4:$C$30)*(O$9=$H$4:$H$30)*($F$4:$F$30)),($L11=$C$4:$C$30)*(O$9=$H$4:$H$30)*($F$4:$F$30),0),1)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재수강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INDEX($B$4:$H$30,MATCH(MAX(($L12=$C$4:$C$30)*(M$9=$H$4:$H$30)*($F$4:$F$30)),($L12=$C$4:$C$30)*(M$9=$H$4:$H$30)*($F$4:$F$30),0),1)</f>
        <v>01M337</v>
      </c>
      <c r="N12" s="1" t="str">
        <f t="array" ref="N12">INDEX($B$4:$H$30,MATCH(MAX(($L12=$C$4:$C$30)*(N$9=$H$4:$H$30)*($F$4:$F$30)),($L12=$C$4:$C$30)*(N$9=$H$4:$H$30)*($F$4:$F$30),0),1)</f>
        <v>02G327</v>
      </c>
      <c r="O12" s="1" t="str">
        <f t="array" ref="O12">INDEX($B$4:$H$30,MATCH(MAX(($L12=$C$4:$C$30)*(O$9=$H$4:$H$30)*($F$4:$F$30)),($L12=$C$4:$C$30)*(O$9=$H$4:$H$30)*($F$4:$F$30),0),1)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下</v>
      </c>
      <c r="J15" s="1" t="str" cm="1">
        <f t="array" ref="J15">fn시상여부(D15,E15,F15,H15)</f>
        <v/>
      </c>
      <c r="L15" s="32" t="s">
        <v>32</v>
      </c>
      <c r="M15" s="32"/>
      <c r="N15" t="s">
        <v>9</v>
      </c>
      <c r="O15" t="s">
        <v>190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3">
        <f>DCOUNT($B$3:$H$30,5,N15:O16)/COUNTA(F4:F30)</f>
        <v>0.22222222222222221</v>
      </c>
      <c r="M16" s="33"/>
      <c r="N16" t="s">
        <v>191</v>
      </c>
      <c r="O16" t="b">
        <f>E4&lt;F4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下</v>
      </c>
      <c r="J19" s="1" t="str" cm="1">
        <f t="array" ref="J19">fn시상여부(D19,E19,F19,H19)</f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재수강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中</v>
      </c>
      <c r="J25" s="1" t="str" cm="1">
        <f t="array" ref="J25">fn시상여부(D25,E25,F25,H25)</f>
        <v/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下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C15" sqref="C15"/>
    </sheetView>
  </sheetViews>
  <sheetFormatPr defaultRowHeight="16.5" x14ac:dyDescent="0.3"/>
  <cols>
    <col min="1" max="1" width="11.875" bestFit="1" customWidth="1"/>
    <col min="2" max="2" width="16.625" bestFit="1" customWidth="1"/>
    <col min="3" max="3" width="13.125" bestFit="1" customWidth="1"/>
    <col min="4" max="4" width="7.375" bestFit="1" customWidth="1"/>
    <col min="5" max="5" width="9.375" bestFit="1" customWidth="1"/>
    <col min="6" max="6" width="13.125" bestFit="1" customWidth="1"/>
    <col min="7" max="26" width="12.5" bestFit="1" customWidth="1"/>
    <col min="27" max="27" width="7.375" bestFit="1" customWidth="1"/>
  </cols>
  <sheetData>
    <row r="2" spans="1:3" x14ac:dyDescent="0.3">
      <c r="A2" s="36" t="s">
        <v>192</v>
      </c>
      <c r="B2" t="s">
        <v>193</v>
      </c>
    </row>
    <row r="4" spans="1:3" x14ac:dyDescent="0.3">
      <c r="A4" s="38" t="s">
        <v>198</v>
      </c>
      <c r="B4" s="38" t="s">
        <v>197</v>
      </c>
      <c r="C4" s="5" t="s">
        <v>206</v>
      </c>
    </row>
    <row r="5" spans="1:3" x14ac:dyDescent="0.3">
      <c r="A5" s="5" t="s">
        <v>194</v>
      </c>
      <c r="B5" s="5"/>
      <c r="C5" s="37">
        <v>58200</v>
      </c>
    </row>
    <row r="6" spans="1:3" x14ac:dyDescent="0.3">
      <c r="A6" s="5"/>
      <c r="B6" s="5" t="s">
        <v>200</v>
      </c>
      <c r="C6" s="37">
        <v>58200</v>
      </c>
    </row>
    <row r="7" spans="1:3" x14ac:dyDescent="0.3">
      <c r="A7" s="5"/>
      <c r="B7" s="5" t="s">
        <v>201</v>
      </c>
      <c r="C7" s="37">
        <v>47000</v>
      </c>
    </row>
    <row r="8" spans="1:3" x14ac:dyDescent="0.3">
      <c r="A8" s="5"/>
      <c r="B8" s="5" t="s">
        <v>202</v>
      </c>
      <c r="C8" s="37">
        <v>46000</v>
      </c>
    </row>
    <row r="9" spans="1:3" x14ac:dyDescent="0.3">
      <c r="A9" s="5"/>
      <c r="B9" s="5" t="s">
        <v>203</v>
      </c>
      <c r="C9" s="37">
        <v>31000</v>
      </c>
    </row>
    <row r="10" spans="1:3" x14ac:dyDescent="0.3">
      <c r="A10" s="5"/>
      <c r="B10" s="5" t="s">
        <v>204</v>
      </c>
      <c r="C10" s="37">
        <v>19000</v>
      </c>
    </row>
    <row r="11" spans="1:3" x14ac:dyDescent="0.3">
      <c r="A11" s="5" t="s">
        <v>195</v>
      </c>
      <c r="B11" s="5"/>
      <c r="C11" s="37">
        <v>46000</v>
      </c>
    </row>
    <row r="12" spans="1:3" x14ac:dyDescent="0.3">
      <c r="A12" s="5"/>
      <c r="B12" s="5" t="s">
        <v>200</v>
      </c>
      <c r="C12" s="37">
        <v>40000</v>
      </c>
    </row>
    <row r="13" spans="1:3" x14ac:dyDescent="0.3">
      <c r="A13" s="5"/>
      <c r="B13" s="5" t="s">
        <v>201</v>
      </c>
      <c r="C13" s="37">
        <v>46000</v>
      </c>
    </row>
    <row r="14" spans="1:3" x14ac:dyDescent="0.3">
      <c r="A14" s="5"/>
      <c r="B14" s="5" t="s">
        <v>202</v>
      </c>
      <c r="C14" s="37">
        <v>27000</v>
      </c>
    </row>
    <row r="15" spans="1:3" x14ac:dyDescent="0.3">
      <c r="A15" s="5"/>
      <c r="B15" s="5" t="s">
        <v>205</v>
      </c>
      <c r="C15" s="37">
        <v>30100</v>
      </c>
    </row>
    <row r="16" spans="1:3" x14ac:dyDescent="0.3">
      <c r="A16" s="5"/>
      <c r="B16" s="5" t="s">
        <v>204</v>
      </c>
      <c r="C16" s="37">
        <v>45000</v>
      </c>
    </row>
    <row r="17" spans="1:3" x14ac:dyDescent="0.3">
      <c r="A17" s="5" t="s">
        <v>196</v>
      </c>
      <c r="B17" s="5"/>
      <c r="C17" s="37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topLeftCell="A3" workbookViewId="0">
      <selection activeCell="N15" sqref="N15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207</v>
      </c>
      <c r="B3" t="s">
        <v>208</v>
      </c>
      <c r="C3" t="s">
        <v>209</v>
      </c>
      <c r="D3" t="s">
        <v>198</v>
      </c>
      <c r="E3" t="s">
        <v>192</v>
      </c>
      <c r="F3" t="s">
        <v>210</v>
      </c>
      <c r="G3" t="s">
        <v>199</v>
      </c>
      <c r="H3" t="s">
        <v>211</v>
      </c>
      <c r="I3" t="s">
        <v>212</v>
      </c>
      <c r="K3" t="s">
        <v>192</v>
      </c>
      <c r="L3" s="2" t="s">
        <v>284</v>
      </c>
    </row>
    <row r="4" spans="1:12" x14ac:dyDescent="0.3">
      <c r="A4" t="s">
        <v>213</v>
      </c>
      <c r="B4" t="s">
        <v>214</v>
      </c>
      <c r="C4" s="13">
        <v>31900</v>
      </c>
      <c r="D4" t="s">
        <v>195</v>
      </c>
      <c r="E4" t="s">
        <v>215</v>
      </c>
      <c r="F4" t="s">
        <v>216</v>
      </c>
      <c r="G4" s="13">
        <v>44931</v>
      </c>
      <c r="H4" s="14">
        <v>0.38194444444444442</v>
      </c>
      <c r="I4">
        <v>40000</v>
      </c>
      <c r="K4" s="2" t="str">
        <f>"*외과"</f>
        <v>*외과</v>
      </c>
      <c r="L4" s="39">
        <v>27118.18181818182</v>
      </c>
    </row>
    <row r="5" spans="1:12" x14ac:dyDescent="0.3">
      <c r="A5" t="s">
        <v>217</v>
      </c>
      <c r="B5" t="s">
        <v>218</v>
      </c>
      <c r="C5" s="13">
        <v>32234</v>
      </c>
      <c r="D5" t="s">
        <v>194</v>
      </c>
      <c r="E5" t="s">
        <v>219</v>
      </c>
      <c r="F5" t="s">
        <v>220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221</v>
      </c>
      <c r="B6" t="s">
        <v>222</v>
      </c>
      <c r="C6" s="13">
        <v>31386</v>
      </c>
      <c r="D6" t="s">
        <v>195</v>
      </c>
      <c r="E6" t="s">
        <v>223</v>
      </c>
      <c r="F6" t="s">
        <v>224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225</v>
      </c>
      <c r="B7" t="s">
        <v>226</v>
      </c>
      <c r="C7" s="13">
        <v>27520</v>
      </c>
      <c r="D7" t="s">
        <v>194</v>
      </c>
      <c r="E7" t="s">
        <v>227</v>
      </c>
      <c r="F7" t="s">
        <v>228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229</v>
      </c>
      <c r="B8" t="s">
        <v>230</v>
      </c>
      <c r="C8" s="13">
        <v>38114</v>
      </c>
      <c r="D8" t="s">
        <v>194</v>
      </c>
      <c r="E8" t="s">
        <v>219</v>
      </c>
      <c r="F8" t="s">
        <v>220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231</v>
      </c>
      <c r="B9" t="s">
        <v>232</v>
      </c>
      <c r="C9" s="13">
        <v>27522</v>
      </c>
      <c r="D9" t="s">
        <v>194</v>
      </c>
      <c r="E9" t="s">
        <v>233</v>
      </c>
      <c r="F9" t="s">
        <v>234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235</v>
      </c>
      <c r="B10" t="s">
        <v>236</v>
      </c>
      <c r="C10" s="13">
        <v>21282</v>
      </c>
      <c r="D10" t="s">
        <v>194</v>
      </c>
      <c r="E10" t="s">
        <v>223</v>
      </c>
      <c r="F10" t="s">
        <v>224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237</v>
      </c>
      <c r="B11" t="s">
        <v>238</v>
      </c>
      <c r="C11" s="13">
        <v>29313</v>
      </c>
      <c r="D11" t="s">
        <v>195</v>
      </c>
      <c r="E11" t="s">
        <v>219</v>
      </c>
      <c r="F11" t="s">
        <v>220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239</v>
      </c>
      <c r="B12" t="s">
        <v>240</v>
      </c>
      <c r="C12" s="13">
        <v>36833</v>
      </c>
      <c r="D12" t="s">
        <v>194</v>
      </c>
      <c r="E12" t="s">
        <v>223</v>
      </c>
      <c r="F12" t="s">
        <v>224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241</v>
      </c>
      <c r="B13" t="s">
        <v>242</v>
      </c>
      <c r="C13" s="13">
        <v>34833</v>
      </c>
      <c r="D13" t="s">
        <v>194</v>
      </c>
      <c r="E13" t="s">
        <v>243</v>
      </c>
      <c r="F13" t="s">
        <v>244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245</v>
      </c>
      <c r="B14" t="s">
        <v>246</v>
      </c>
      <c r="C14" s="13">
        <v>17811</v>
      </c>
      <c r="D14" t="s">
        <v>195</v>
      </c>
      <c r="E14" t="s">
        <v>233</v>
      </c>
      <c r="F14" t="s">
        <v>234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247</v>
      </c>
      <c r="B15" t="s">
        <v>248</v>
      </c>
      <c r="C15" s="13">
        <v>34607</v>
      </c>
      <c r="D15" t="s">
        <v>195</v>
      </c>
      <c r="E15" t="s">
        <v>215</v>
      </c>
      <c r="F15" t="s">
        <v>216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249</v>
      </c>
      <c r="B16" t="s">
        <v>250</v>
      </c>
      <c r="C16" s="13">
        <v>19541</v>
      </c>
      <c r="D16" t="s">
        <v>194</v>
      </c>
      <c r="E16" t="s">
        <v>251</v>
      </c>
      <c r="F16" t="s">
        <v>252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253</v>
      </c>
      <c r="B17" t="s">
        <v>254</v>
      </c>
      <c r="C17" s="13">
        <v>36962</v>
      </c>
      <c r="D17" t="s">
        <v>195</v>
      </c>
      <c r="E17" t="s">
        <v>255</v>
      </c>
      <c r="F17" t="s">
        <v>256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257</v>
      </c>
      <c r="B18" t="s">
        <v>258</v>
      </c>
      <c r="C18" s="13">
        <v>32267</v>
      </c>
      <c r="D18" t="s">
        <v>195</v>
      </c>
      <c r="E18" t="s">
        <v>219</v>
      </c>
      <c r="F18" t="s">
        <v>220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259</v>
      </c>
      <c r="B19" t="s">
        <v>260</v>
      </c>
      <c r="C19" s="13">
        <v>26819</v>
      </c>
      <c r="D19" t="s">
        <v>194</v>
      </c>
      <c r="E19" t="s">
        <v>223</v>
      </c>
      <c r="F19" t="s">
        <v>224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261</v>
      </c>
      <c r="B20" t="s">
        <v>262</v>
      </c>
      <c r="C20" s="13">
        <v>34097</v>
      </c>
      <c r="D20" t="s">
        <v>195</v>
      </c>
      <c r="E20" t="s">
        <v>255</v>
      </c>
      <c r="F20" t="s">
        <v>256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263</v>
      </c>
      <c r="B21" t="s">
        <v>264</v>
      </c>
      <c r="C21" s="13">
        <v>37020</v>
      </c>
      <c r="D21" t="s">
        <v>195</v>
      </c>
      <c r="E21" t="s">
        <v>251</v>
      </c>
      <c r="F21" t="s">
        <v>252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265</v>
      </c>
      <c r="B22" t="s">
        <v>266</v>
      </c>
      <c r="C22" s="13">
        <v>28589</v>
      </c>
      <c r="D22" t="s">
        <v>194</v>
      </c>
      <c r="E22" t="s">
        <v>215</v>
      </c>
      <c r="F22" t="s">
        <v>216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267</v>
      </c>
      <c r="B23" t="s">
        <v>268</v>
      </c>
      <c r="C23" s="13">
        <v>21801</v>
      </c>
      <c r="D23" t="s">
        <v>195</v>
      </c>
      <c r="E23" t="s">
        <v>227</v>
      </c>
      <c r="F23" t="s">
        <v>228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269</v>
      </c>
      <c r="B24" t="s">
        <v>270</v>
      </c>
      <c r="C24" s="13">
        <v>36042</v>
      </c>
      <c r="D24" t="s">
        <v>195</v>
      </c>
      <c r="E24" t="s">
        <v>255</v>
      </c>
      <c r="F24" t="s">
        <v>256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271</v>
      </c>
      <c r="B25" t="s">
        <v>163</v>
      </c>
      <c r="C25" s="13">
        <v>19036</v>
      </c>
      <c r="D25" t="s">
        <v>194</v>
      </c>
      <c r="E25" t="s">
        <v>227</v>
      </c>
      <c r="F25" t="s">
        <v>228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272</v>
      </c>
      <c r="B26" t="s">
        <v>273</v>
      </c>
      <c r="C26" s="13">
        <v>36388</v>
      </c>
      <c r="D26" t="s">
        <v>194</v>
      </c>
      <c r="E26" t="s">
        <v>233</v>
      </c>
      <c r="F26" t="s">
        <v>234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274</v>
      </c>
      <c r="B27" t="s">
        <v>275</v>
      </c>
      <c r="C27" s="13">
        <v>38679</v>
      </c>
      <c r="D27" t="s">
        <v>194</v>
      </c>
      <c r="E27" t="s">
        <v>243</v>
      </c>
      <c r="F27" t="s">
        <v>244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276</v>
      </c>
      <c r="B28" t="s">
        <v>277</v>
      </c>
      <c r="C28" s="13">
        <v>27266</v>
      </c>
      <c r="D28" t="s">
        <v>194</v>
      </c>
      <c r="E28" t="s">
        <v>251</v>
      </c>
      <c r="F28" t="s">
        <v>252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278</v>
      </c>
      <c r="B29" t="s">
        <v>279</v>
      </c>
      <c r="C29" s="13">
        <v>15912</v>
      </c>
      <c r="D29" t="s">
        <v>194</v>
      </c>
      <c r="E29" t="s">
        <v>223</v>
      </c>
      <c r="F29" t="s">
        <v>224</v>
      </c>
      <c r="G29" s="13">
        <v>44997</v>
      </c>
      <c r="H29" s="14">
        <v>0.625</v>
      </c>
      <c r="I29">
        <v>13000</v>
      </c>
    </row>
    <row r="30" spans="1:9" x14ac:dyDescent="0.3">
      <c r="A30" t="s">
        <v>280</v>
      </c>
      <c r="B30" t="s">
        <v>281</v>
      </c>
      <c r="C30" s="13">
        <v>31758</v>
      </c>
      <c r="D30" t="s">
        <v>195</v>
      </c>
      <c r="E30" t="s">
        <v>255</v>
      </c>
      <c r="F30" t="s">
        <v>256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282</v>
      </c>
      <c r="B31" t="s">
        <v>283</v>
      </c>
      <c r="C31" s="13">
        <v>28352</v>
      </c>
      <c r="D31" t="s">
        <v>194</v>
      </c>
      <c r="E31" t="s">
        <v>243</v>
      </c>
      <c r="F31" t="s">
        <v>244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G3" sqref="G3:G27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7</xdr:col>
                    <xdr:colOff>209550</xdr:colOff>
                    <xdr:row>1</xdr:row>
                    <xdr:rowOff>0</xdr:rowOff>
                  </from>
                  <to>
                    <xdr:col>8</xdr:col>
                    <xdr:colOff>1104900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9525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K20" sqref="K20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tabSelected="1" workbookViewId="0">
      <selection activeCell="G9" sqref="G9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9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 t="s">
        <v>285</v>
      </c>
      <c r="B5" s="2" t="s">
        <v>286</v>
      </c>
      <c r="C5" s="2">
        <v>700</v>
      </c>
      <c r="D5" s="2" t="s">
        <v>287</v>
      </c>
      <c r="E5" s="2" t="s">
        <v>180</v>
      </c>
      <c r="F5" s="2" t="s">
        <v>181</v>
      </c>
      <c r="H5" s="1" t="s">
        <v>171</v>
      </c>
    </row>
    <row r="6" spans="1:8" x14ac:dyDescent="0.3">
      <c r="A6" s="2" t="s">
        <v>285</v>
      </c>
      <c r="B6" s="2" t="s">
        <v>286</v>
      </c>
      <c r="C6" s="2">
        <v>700</v>
      </c>
      <c r="D6" s="2" t="s">
        <v>175</v>
      </c>
      <c r="E6" s="2" t="s">
        <v>180</v>
      </c>
      <c r="F6" s="2" t="s">
        <v>183</v>
      </c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김태현</cp:lastModifiedBy>
  <cp:lastPrinted>2023-08-01T05:01:46Z</cp:lastPrinted>
  <dcterms:created xsi:type="dcterms:W3CDTF">2023-05-30T06:41:20Z</dcterms:created>
  <dcterms:modified xsi:type="dcterms:W3CDTF">2025-06-19T08:11:13Z</dcterms:modified>
</cp:coreProperties>
</file>