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baebyungku\Desktop\길벗컴활1급_update_20250108\03 최신기출문제\08 23년상시04\"/>
    </mc:Choice>
  </mc:AlternateContent>
  <xr:revisionPtr revIDLastSave="0" documentId="13_ncr:1_{B74CB9C1-5996-4FE8-94C8-381F767A0210}" xr6:coauthVersionLast="47" xr6:coauthVersionMax="47" xr10:uidLastSave="{00000000-0000-0000-0000-000000000000}"/>
  <bookViews>
    <workbookView xWindow="-120" yWindow="-120" windowWidth="29040" windowHeight="15840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O16" i="3"/>
  <c r="M11" i="3" a="1"/>
  <c r="M11" i="3" s="1"/>
  <c r="N11" i="3" a="1"/>
  <c r="N11" i="3" s="1"/>
  <c r="O11" i="3" a="1"/>
  <c r="O11" i="3" s="1"/>
  <c r="M12" i="3" a="1"/>
  <c r="M12" i="3" s="1"/>
  <c r="N12" i="3" a="1"/>
  <c r="N12" i="3" s="1"/>
  <c r="O12" i="3" a="1"/>
  <c r="O12" i="3" s="1"/>
  <c r="N10" i="3" a="1"/>
  <c r="N10" i="3" s="1"/>
  <c r="O10" i="3" a="1"/>
  <c r="O10" i="3" s="1"/>
  <c r="M10" i="3" a="1"/>
  <c r="M10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5" i="3" a="1"/>
  <c r="J13" i="3" a="1"/>
  <c r="J17" i="3" a="1"/>
  <c r="J21" i="3" a="1"/>
  <c r="J29" i="3" a="1"/>
  <c r="J24" i="3" a="1"/>
  <c r="J28" i="3" a="1"/>
  <c r="J10" i="3" a="1"/>
  <c r="J26" i="3" a="1"/>
  <c r="J8" i="3" a="1"/>
  <c r="J6" i="3" a="1"/>
  <c r="J14" i="3" a="1"/>
  <c r="J18" i="3" a="1"/>
  <c r="J22" i="3" a="1"/>
  <c r="J30" i="3" a="1"/>
  <c r="J20" i="3" a="1"/>
  <c r="J11" i="3" a="1"/>
  <c r="J27" i="3" a="1"/>
  <c r="J12" i="3" a="1"/>
  <c r="J7" i="3" a="1"/>
  <c r="J15" i="3" a="1"/>
  <c r="J19" i="3" a="1"/>
  <c r="J23" i="3" a="1"/>
  <c r="J9" i="3" a="1"/>
  <c r="J25" i="3" a="1"/>
  <c r="J16" i="3" a="1"/>
  <c r="J4" i="3" a="1"/>
  <c r="J16" i="3" l="1"/>
  <c r="J25" i="3"/>
  <c r="J9" i="3"/>
  <c r="J23" i="3"/>
  <c r="J19" i="3"/>
  <c r="J15" i="3"/>
  <c r="J7" i="3"/>
  <c r="J12" i="3"/>
  <c r="J27" i="3"/>
  <c r="J11" i="3"/>
  <c r="J20" i="3"/>
  <c r="J30" i="3"/>
  <c r="J22" i="3"/>
  <c r="J18" i="3"/>
  <c r="J14" i="3"/>
  <c r="J6" i="3"/>
  <c r="J8" i="3"/>
  <c r="J26" i="3"/>
  <c r="J10" i="3"/>
  <c r="J28" i="3"/>
  <c r="J24" i="3"/>
  <c r="J29" i="3"/>
  <c r="J21" i="3"/>
  <c r="J17" i="3"/>
  <c r="J13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FBCAFAA2-6965-4D40-960A-7CA78626A427}" name="MS Access Database_Query1" type="1" refreshedVersion="8" background="1">
    <dbPr connection="DSN=MS Access Database;DBQ=C:\길벗컴활1급\03 최신기출문제\08 23년상시04\상반기진료.accdb;DefaultDir=C:\길벗컴활1급\03 최신기출문제\08 23년상시04;DriverId=25;FIL=MS Access;MaxBufferSize=2048;PageTimeout=5;" command="SELECT 진료내역.성별, 진료내역.진료과목, 진료내역.진료일, 진료내역.진료비_x000d__x000a_FROM `C:\길벗컴활1급\03 최신기출문제\08 23년상시04\상반기진료.accdb`.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<sst xmlns="http://schemas.openxmlformats.org/spreadsheetml/2006/main" count="612" uniqueCount="287">
  <si>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</si>
  <si>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</si>
  <si>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</si>
  <si>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</si>
  <si>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</si>
  <si>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</si>
  <si>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</si>
  <si>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</si>
  <si>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</si>
  <si>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</si>
  <si>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</si>
  <si>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</si>
  <si>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</si>
  <si>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</si>
  <si>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</si>
  <si>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</si>
  <si>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</si>
  <si>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</si>
  <si>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</si>
  <si>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</si>
  <si>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</si>
  <si>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</si>
  <si>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</si>
  <si>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</si>
  <si>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</si>
  <si>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</si>
  <si>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</si>
  <si>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</si>
  <si>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</si>
  <si>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</si>
  <si>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</si>
  <si>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</si>
  <si>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</si>
  <si>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</si>
  <si>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</si>
  <si>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</si>
  <si>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</si>
  <si>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</si>
  <si>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</si>
  <si>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</si>
  <si>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</si>
  <si>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</si>
  <si>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</si>
  <si>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</si>
  <si>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</si>
  <si>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</si>
  <si>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</si>
  <si>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</si>
  <si>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</si>
  <si>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</si>
  <si>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</si>
  <si>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</si>
  <si>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</si>
  <si>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</si>
  <si>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</si>
  <si>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</si>
  <si>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</si>
  <si>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</si>
  <si>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</si>
  <si>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</si>
  <si>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</si>
  <si>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</si>
  <si>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</si>
  <si>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</si>
  <si>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</si>
  <si>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</si>
  <si>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</si>
  <si>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</si>
  <si>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</si>
  <si>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</si>
  <si>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</si>
  <si>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</si>
  <si>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</si>
  <si>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</si>
  <si>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</si>
  <si>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</si>
  <si>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</si>
  <si>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</si>
  <si>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</si>
  <si>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</si>
  <si>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</si>
  <si>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</si>
  <si>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</si>
  <si>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</si>
  <si>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</si>
  <si>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</si>
  <si>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</si>
  <si>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</si>
  <si>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</si>
  <si>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</si>
  <si>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</si>
  <si>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</si>
  <si>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</si>
  <si>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</si>
  <si>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</si>
  <si>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</si>
  <si>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</si>
  <si>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</si>
  <si>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</si>
  <si>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</si>
  <si>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</si>
  <si>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</si>
  <si>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</si>
  <si>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</si>
  <si>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</si>
  <si>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</si>
  <si>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</si>
  <si>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</si>
  <si>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</si>
  <si>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</si>
  <si>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</si>
  <si>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</si>
  <si>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</si>
  <si>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</si>
  <si>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</si>
  <si>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</si>
  <si>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</si>
  <si>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</si>
  <si>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</si>
  <si>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</si>
  <si>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</si>
  <si>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</si>
  <si>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</si>
  <si>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</si>
  <si>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</si>
  <si>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</si>
  <si>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</si>
  <si>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</si>
  <si>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</si>
  <si>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</si>
  <si>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</si>
  <si>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</si>
  <si>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</si>
  <si>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</si>
  <si>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</si>
  <si>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</si>
  <si>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</si>
  <si>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</si>
  <si>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</si>
  <si>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</si>
  <si>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</si>
  <si>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</si>
  <si>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</si>
  <si>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</si>
  <si>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</si>
  <si>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</si>
  <si>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</si>
  <si>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</si>
  <si>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</si>
  <si>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</si>
  <si>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</si>
  <si>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</si>
  <si>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</si>
  <si>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</si>
  <si>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</si>
  <si>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</si>
  <si>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</si>
  <si>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</si>
  <si>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</si>
  <si>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</si>
  <si>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</si>
  <si>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</si>
  <si>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</si>
  <si>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</si>
  <si>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</si>
  <si>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</si>
  <si>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</si>
  <si>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</si>
  <si>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</si>
  <si>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</si>
  <si>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</si>
  <si>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</si>
  <si>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</si>
  <si>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</si>
  <si>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</si>
  <si>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</si>
  <si>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</si>
  <si>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</si>
  <si>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</si>
  <si>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</si>
  <si>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</si>
  <si>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</si>
  <si>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</si>
  <si>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</si>
  <si>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</si>
  <si>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</si>
  <si>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</si>
  <si>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</si>
  <si>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</si>
  <si>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</si>
  <si>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</si>
  <si>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</si>
  <si>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</si>
  <si>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</si>
  <si>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</si>
  <si>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</si>
  <si>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성별</t>
  </si>
  <si>
    <t>개월(진료일)</t>
  </si>
  <si>
    <t>진료일</t>
  </si>
  <si>
    <t>1월</t>
  </si>
  <si>
    <t>2월</t>
  </si>
  <si>
    <t>3월</t>
  </si>
  <si>
    <t>4월</t>
  </si>
  <si>
    <t>12월</t>
  </si>
  <si>
    <t>5월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</si>
  <si>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</si>
  <si>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</si>
  <si>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</si>
  <si>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</si>
  <si>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</si>
  <si>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</si>
  <si>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</si>
  <si>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</si>
  <si>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</si>
  <si>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</si>
  <si>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</si>
  <si>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</si>
  <si>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</si>
  <si>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</si>
  <si>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</si>
  <si>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</si>
  <si>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</si>
  <si>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</si>
  <si>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</si>
  <si>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</si>
  <si>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</si>
  <si>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</si>
  <si>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</si>
  <si>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</si>
  <si>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</si>
  <si>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</si>
  <si>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</si>
  <si>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</si>
  <si>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</si>
  <si>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</si>
  <si>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</si>
  <si>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</si>
  <si>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</si>
  <si>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</si>
  <si>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</si>
  <si>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</si>
  <si>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</si>
  <si>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</si>
  <si>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</si>
  <si>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</si>
  <si>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</si>
  <si>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</si>
  <si>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</si>
  <si>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</si>
  <si>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</si>
  <si>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</si>
  <si>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</si>
  <si>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</si>
  <si>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</si>
  <si>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</si>
  <si>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</si>
  <si>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</si>
  <si>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</si>
  <si>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</si>
  <si>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</si>
  <si>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</si>
  <si>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</si>
  <si>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</si>
  <si>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</si>
  <si>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</si>
  <si>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</si>
  <si>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</si>
  <si>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</si>
  <si>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</si>
  <si>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</si>
  <si>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</si>
  <si>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</si>
  <si>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</si>
  <si>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</si>
  <si>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</si>
  <si>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</si>
  <si>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</si>
  <si>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</si>
  <si>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</si>
  <si>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</si>
  <si>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</si>
  <si>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</si>
  <si>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</si>
  <si>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진료비</t>
    <phoneticPr fontId="2" type="noConversion"/>
  </si>
  <si>
    <t>*외과</t>
    <phoneticPr fontId="2" type="noConversion"/>
  </si>
  <si>
    <t>&gt;=80</t>
    <phoneticPr fontId="2" type="noConversion"/>
  </si>
  <si>
    <t>조건2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</si>
</sst>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\♣\ 0;[Red][=0]\※;00;[Blue]General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33-4112-858F-33EC961D6204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209550</xdr:colOff>
          <xdr:row>0</xdr:row>
          <xdr:rowOff>190500</xdr:rowOff>
        </xdr:from>
        <xdr:to>
          <xdr:col>9</xdr:col>
          <xdr:colOff>9525</xdr:colOff>
          <xdr:row>3</xdr:row>
          <xdr:rowOff>9525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3</xdr:row>
          <xdr:rowOff>9525</xdr:rowOff>
        </xdr:from>
        <xdr:to>
          <xdr:col>9</xdr:col>
          <xdr:colOff>9525</xdr:colOff>
          <xdr:row>5</xdr:row>
          <xdr:rowOff>9525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ebyungku" refreshedDate="45753.60275150463" backgroundQuery="1" createdVersion="8" refreshedVersion="8" minRefreshableVersion="3" recordCount="28" xr:uid="{3A843A3A-30BF-46D6-9756-87FB403DB432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A6EFC5-06B1-4C28-89F6-A472A0BCE1E4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N8" sqref="N8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5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AND($E4&gt;MEDIAN($E$4:$E$35),$G4&gt;=AVERAGE($G$4:$G$35))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OR(_xlfn.RANK.EQ($G4,$G$4:$G$35)&lt;=3,_xlfn.RANK.EQ($G4,$G$4:$G$35)&gt;=30)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B16" sqref="B16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workbookViewId="0">
      <selection activeCell="R13" sqref="R13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IF($D4&lt;70,"재수강",HLOOKUP(SUMPRODUCT($D4:$G4,$M$21:$P$21),$M$24:$Q$26,3,TRUE))</f>
        <v>下</v>
      </c>
      <c r="J4" s="1" t="str" cm="1">
        <f t="array" ref="J4">fn시상여부($D4,$E4,$F4,$H4)</f>
        <v>Best★75</v>
      </c>
      <c r="L4" s="1" t="s">
        <v>21</v>
      </c>
      <c r="M4" s="1" t="s">
        <v>22</v>
      </c>
      <c r="N4" s="2">
        <f t="array" ref="N4">IFERROR(AVERAGE(IF((MID($B$4:$B$30,3,1)=$M4)*(N$3=$C$4:$C$30),$E$4:$E$30)),"")</f>
        <v>80</v>
      </c>
      <c r="O4" s="2">
        <f t="array" ref="O4">IFERROR(AVERAGE(IF((MID($B$4:$B$30,3,1)=$M4)*(O$3=$C$4:$C$30),$E$4:$E$30)),"")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IF($D5&lt;70,"재수강",HLOOKUP(SUMPRODUCT($D5:$G5,$M$21:$P$21),$M$24:$Q$26,3,TRUE))</f>
        <v>上</v>
      </c>
      <c r="J5" s="1" t="str" cm="1">
        <f t="array" ref="J5">fn시상여부($D5,$E5,$F5,$H5)</f>
        <v/>
      </c>
      <c r="L5" s="1" t="s">
        <v>26</v>
      </c>
      <c r="M5" s="1" t="s">
        <v>27</v>
      </c>
      <c r="N5" s="2" t="str">
        <f t="array" ref="N5">IFERROR(AVERAGE(IF((MID($B$4:$B$30,3,1)=$M5)*(N$3=$C$4:$C$30),$E$4:$E$30)),"")</f>
        <v/>
      </c>
      <c r="O5" s="2">
        <f t="array" ref="O5">IFERROR(AVERAGE(IF((MID($B$4:$B$30,3,1)=$M5)*(O$3=$C$4:$C$30),$E$4:$E$30)),"")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fn시상여부($D6,$E6,$F6,$H6)</f>
        <v/>
      </c>
      <c r="L6" s="1" t="s">
        <v>30</v>
      </c>
      <c r="M6" s="1" t="s">
        <v>31</v>
      </c>
      <c r="N6" s="2">
        <f t="array" ref="N6">IFERROR(AVERAGE(IF((MID($B$4:$B$30,3,1)=$M6)*(N$3=$C$4:$C$30),$E$4:$E$30)),"")</f>
        <v>82</v>
      </c>
      <c r="O6" s="2">
        <f t="array" ref="O6">IFERROR(AVERAGE(IF((MID($B$4:$B$30,3,1)=$M6)*(O$3=$C$4:$C$30),$E$4:$E$30)),"")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fn시상여부($D7,$E7,$F7,$H7)</f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fn시상여부($D8,$E8,$F8,$H8)</f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fn시상여부($D9,$E9,$F9,$H9)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fn시상여부($D10,$E10,$F10,$H10)</f>
        <v>Best★94</v>
      </c>
      <c r="L10" s="1" t="s">
        <v>17</v>
      </c>
      <c r="M10" s="1" t="str">
        <f t="array" ref="M10">INDEX($B$4:$B$30,MATCH(MAX((M$9=$H$4:$H$30)*($L10=$C$4:$C$30)*($F$4:$F$30)),(M$9=$H$4:$H$30)*($L10=$C$4:$C$30)*($F$4:$F$30),0))</f>
        <v>03M262</v>
      </c>
      <c r="N10" s="1" t="str">
        <f t="array" ref="N10">INDEX($B$4:$B$30,MATCH(MAX((N$9=$H$4:$H$30)*($L10=$C$4:$C$30)*($F$4:$F$30)),(N$9=$H$4:$H$30)*($L10=$C$4:$C$30)*($F$4:$F$30),0))</f>
        <v>03M254</v>
      </c>
      <c r="O10" s="1" t="str">
        <f t="array" ref="O10">INDEX($B$4:$B$30,MATCH(MAX((O$9=$H$4:$H$30)*($L10=$C$4:$C$30)*($F$4:$F$30)),(O$9=$H$4:$H$30)*($L10=$C$4:$C$30)*($F$4:$F$30),0))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fn시상여부($D11,$E11,$F11,$H11)</f>
        <v>Best★92.5</v>
      </c>
      <c r="L11" s="1" t="s">
        <v>24</v>
      </c>
      <c r="M11" s="1" t="str">
        <f t="array" ref="M11">INDEX($B$4:$B$30,MATCH(MAX((M$9=$H$4:$H$30)*($L11=$C$4:$C$30)*($F$4:$F$30)),(M$9=$H$4:$H$30)*($L11=$C$4:$C$30)*($F$4:$F$30),0))</f>
        <v>03G256</v>
      </c>
      <c r="N11" s="1" t="str">
        <f t="array" ref="N11">INDEX($B$4:$B$30,MATCH(MAX((N$9=$H$4:$H$30)*($L11=$C$4:$C$30)*($F$4:$F$30)),(N$9=$H$4:$H$30)*($L11=$C$4:$C$30)*($F$4:$F$30),0))</f>
        <v>02L334</v>
      </c>
      <c r="O11" s="1" t="str">
        <f t="array" ref="O11">INDEX($B$4:$B$30,MATCH(MAX((O$9=$H$4:$H$30)*($L11=$C$4:$C$30)*($F$4:$F$30)),(O$9=$H$4:$H$30)*($L11=$C$4:$C$30)*($F$4:$F$30),0))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fn시상여부($D12,$E12,$F12,$H12)</f>
        <v/>
      </c>
      <c r="L12" s="1" t="s">
        <v>18</v>
      </c>
      <c r="M12" s="1" t="str">
        <f t="array" ref="M12">INDEX($B$4:$B$30,MATCH(MAX((M$9=$H$4:$H$30)*($L12=$C$4:$C$30)*($F$4:$F$30)),(M$9=$H$4:$H$30)*($L12=$C$4:$C$30)*($F$4:$F$30),0))</f>
        <v>01M337</v>
      </c>
      <c r="N12" s="1" t="str">
        <f t="array" ref="N12">INDEX($B$4:$B$30,MATCH(MAX((N$9=$H$4:$H$30)*($L12=$C$4:$C$30)*($F$4:$F$30)),(N$9=$H$4:$H$30)*($L12=$C$4:$C$30)*($F$4:$F$30),0))</f>
        <v>02G327</v>
      </c>
      <c r="O12" s="1" t="str">
        <f t="array" ref="O12">INDEX($B$4:$B$30,MATCH(MAX((O$9=$H$4:$H$30)*($L12=$C$4:$C$30)*($F$4:$F$30)),(O$9=$H$4:$H$30)*($L12=$C$4:$C$30)*($F$4:$F$30),0))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fn시상여부($D13,$E13,$F13,$H13)</f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fn시상여부($D14,$E14,$F14,$H14)</f>
        <v/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fn시상여부($D15,$E15,$F15,$H15)</f>
        <v/>
      </c>
      <c r="L15" s="32" t="s">
        <v>32</v>
      </c>
      <c r="M15" s="32"/>
      <c r="N15" t="s">
        <v>9</v>
      </c>
      <c r="O15" t="s">
        <v>286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fn시상여부($D16,$E16,$F16,$H16)</f>
        <v>Best★100</v>
      </c>
      <c r="L16" s="33">
        <f>DCOUNT($B$3:$J$30,4,$N$15:$O$16)/COUNTA($E$4:$E$30)</f>
        <v>0.25925925925925924</v>
      </c>
      <c r="M16" s="33"/>
      <c r="N16" t="s">
        <v>285</v>
      </c>
      <c r="O16" t="b">
        <f>$F4&gt;=$E4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fn시상여부($D17,$E17,$F17,$H17)</f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fn시상여부($D18,$E18,$F18,$H18)</f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fn시상여부($D19,$E19,$F19,$H19)</f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fn시상여부($D20,$E20,$F20,$H20)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fn시상여부($D21,$E21,$F21,$H21)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fn시상여부($D22,$E22,$F22,$H22)</f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fn시상여부($D23,$E23,$F23,$H23)</f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fn시상여부($D24,$E24,$F24,$H24)</f>
        <v/>
      </c>
      <c r="L24" s="34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fn시상여부($D25,$E25,$F25,$H25)</f>
        <v/>
      </c>
      <c r="L25" s="34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fn시상여부($D26,$E26,$F26,$H26)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fn시상여부($D27,$E27,$F27,$H27)</f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fn시상여부($D28,$E28,$F28,$H28)</f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fn시상여부($D29,$E29,$F29,$H29)</f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fn시상여부($D30,$E30,$F30,$H30)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A4" sqref="A4"/>
    </sheetView>
  </sheetViews>
  <sheetFormatPr defaultRowHeight="16.5" x14ac:dyDescent="0.3"/>
  <cols>
    <col min="1" max="1" width="12.75" bestFit="1" customWidth="1"/>
    <col min="2" max="2" width="16.625" bestFit="1" customWidth="1"/>
    <col min="3" max="3" width="13.125" bestFit="1" customWidth="1"/>
    <col min="5" max="5" width="9.375" bestFit="1" customWidth="1"/>
    <col min="6" max="6" width="13.125" bestFit="1" customWidth="1"/>
  </cols>
  <sheetData>
    <row r="2" spans="1:3" x14ac:dyDescent="0.3">
      <c r="A2" s="36" t="s">
        <v>191</v>
      </c>
      <c r="B2" t="s">
        <v>192</v>
      </c>
    </row>
    <row r="4" spans="1:3" x14ac:dyDescent="0.3">
      <c r="A4" s="38" t="s">
        <v>196</v>
      </c>
      <c r="B4" s="38" t="s">
        <v>197</v>
      </c>
      <c r="C4" s="5" t="s">
        <v>205</v>
      </c>
    </row>
    <row r="5" spans="1:3" x14ac:dyDescent="0.3">
      <c r="A5" s="5" t="s">
        <v>193</v>
      </c>
      <c r="B5" s="5"/>
      <c r="C5" s="37">
        <v>58200</v>
      </c>
    </row>
    <row r="6" spans="1:3" x14ac:dyDescent="0.3">
      <c r="A6" s="5"/>
      <c r="B6" s="5" t="s">
        <v>199</v>
      </c>
      <c r="C6" s="37">
        <v>58200</v>
      </c>
    </row>
    <row r="7" spans="1:3" x14ac:dyDescent="0.3">
      <c r="A7" s="5"/>
      <c r="B7" s="5" t="s">
        <v>200</v>
      </c>
      <c r="C7" s="37">
        <v>47000</v>
      </c>
    </row>
    <row r="8" spans="1:3" x14ac:dyDescent="0.3">
      <c r="A8" s="5"/>
      <c r="B8" s="5" t="s">
        <v>201</v>
      </c>
      <c r="C8" s="37">
        <v>46000</v>
      </c>
    </row>
    <row r="9" spans="1:3" x14ac:dyDescent="0.3">
      <c r="A9" s="5"/>
      <c r="B9" s="5" t="s">
        <v>202</v>
      </c>
      <c r="C9" s="37">
        <v>31000</v>
      </c>
    </row>
    <row r="10" spans="1:3" x14ac:dyDescent="0.3">
      <c r="A10" s="5"/>
      <c r="B10" s="5" t="s">
        <v>203</v>
      </c>
      <c r="C10" s="37">
        <v>19000</v>
      </c>
    </row>
    <row r="11" spans="1:3" x14ac:dyDescent="0.3">
      <c r="A11" s="5" t="s">
        <v>194</v>
      </c>
      <c r="B11" s="5"/>
      <c r="C11" s="37">
        <v>46000</v>
      </c>
    </row>
    <row r="12" spans="1:3" x14ac:dyDescent="0.3">
      <c r="A12" s="5"/>
      <c r="B12" s="5" t="s">
        <v>199</v>
      </c>
      <c r="C12" s="37">
        <v>40000</v>
      </c>
    </row>
    <row r="13" spans="1:3" x14ac:dyDescent="0.3">
      <c r="A13" s="5"/>
      <c r="B13" s="5" t="s">
        <v>200</v>
      </c>
      <c r="C13" s="37">
        <v>46000</v>
      </c>
    </row>
    <row r="14" spans="1:3" x14ac:dyDescent="0.3">
      <c r="A14" s="5"/>
      <c r="B14" s="5" t="s">
        <v>201</v>
      </c>
      <c r="C14" s="37">
        <v>27000</v>
      </c>
    </row>
    <row r="15" spans="1:3" x14ac:dyDescent="0.3">
      <c r="A15" s="5"/>
      <c r="B15" s="5" t="s">
        <v>204</v>
      </c>
      <c r="C15" s="37">
        <v>30100</v>
      </c>
    </row>
    <row r="16" spans="1:3" x14ac:dyDescent="0.3">
      <c r="A16" s="5"/>
      <c r="B16" s="5" t="s">
        <v>203</v>
      </c>
      <c r="C16" s="37">
        <v>45000</v>
      </c>
    </row>
    <row r="17" spans="1:3" x14ac:dyDescent="0.3">
      <c r="A17" s="5" t="s">
        <v>195</v>
      </c>
      <c r="B17" s="5"/>
      <c r="C17" s="37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M14" sqref="M14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206</v>
      </c>
      <c r="B3" t="s">
        <v>207</v>
      </c>
      <c r="C3" t="s">
        <v>208</v>
      </c>
      <c r="D3" t="s">
        <v>196</v>
      </c>
      <c r="E3" t="s">
        <v>191</v>
      </c>
      <c r="F3" t="s">
        <v>209</v>
      </c>
      <c r="G3" t="s">
        <v>198</v>
      </c>
      <c r="H3" t="s">
        <v>210</v>
      </c>
      <c r="I3" t="s">
        <v>211</v>
      </c>
      <c r="K3" s="2"/>
      <c r="L3" s="2" t="s">
        <v>283</v>
      </c>
    </row>
    <row r="4" spans="1:12" x14ac:dyDescent="0.3">
      <c r="A4" t="s">
        <v>212</v>
      </c>
      <c r="B4" t="s">
        <v>213</v>
      </c>
      <c r="C4" s="13">
        <v>31900</v>
      </c>
      <c r="D4" t="s">
        <v>194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284</v>
      </c>
      <c r="L4" s="39">
        <v>27118.18181818182</v>
      </c>
    </row>
    <row r="5" spans="1:12" x14ac:dyDescent="0.3">
      <c r="A5" t="s">
        <v>216</v>
      </c>
      <c r="B5" t="s">
        <v>217</v>
      </c>
      <c r="C5" s="13">
        <v>32234</v>
      </c>
      <c r="D5" t="s">
        <v>193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220</v>
      </c>
      <c r="B6" t="s">
        <v>221</v>
      </c>
      <c r="C6" s="13">
        <v>31386</v>
      </c>
      <c r="D6" t="s">
        <v>194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228</v>
      </c>
      <c r="B8" t="s">
        <v>229</v>
      </c>
      <c r="C8" s="13">
        <v>38114</v>
      </c>
      <c r="D8" t="s">
        <v>193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234</v>
      </c>
      <c r="B10" t="s">
        <v>235</v>
      </c>
      <c r="C10" s="13">
        <v>21282</v>
      </c>
      <c r="D10" t="s">
        <v>193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236</v>
      </c>
      <c r="B11" t="s">
        <v>237</v>
      </c>
      <c r="C11" s="13">
        <v>29313</v>
      </c>
      <c r="D11" t="s">
        <v>194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238</v>
      </c>
      <c r="B12" t="s">
        <v>239</v>
      </c>
      <c r="C12" s="13">
        <v>36833</v>
      </c>
      <c r="D12" t="s">
        <v>193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246</v>
      </c>
      <c r="B15" t="s">
        <v>247</v>
      </c>
      <c r="C15" s="13">
        <v>34607</v>
      </c>
      <c r="D15" t="s">
        <v>194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256</v>
      </c>
      <c r="B18" t="s">
        <v>257</v>
      </c>
      <c r="C18" s="13">
        <v>32267</v>
      </c>
      <c r="D18" t="s">
        <v>194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258</v>
      </c>
      <c r="B19" t="s">
        <v>259</v>
      </c>
      <c r="C19" s="13">
        <v>26819</v>
      </c>
      <c r="D19" t="s">
        <v>193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264</v>
      </c>
      <c r="B22" t="s">
        <v>265</v>
      </c>
      <c r="C22" s="13">
        <v>28589</v>
      </c>
      <c r="D22" t="s">
        <v>193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277</v>
      </c>
      <c r="B29" t="s">
        <v>278</v>
      </c>
      <c r="C29" s="13">
        <v>15912</v>
      </c>
      <c r="D29" t="s">
        <v>193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3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I10" sqref="I10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0070C0"/>
        <color theme="0"/>
        <color rgb="FF63BE7B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7</xdr:col>
                    <xdr:colOff>209550</xdr:colOff>
                    <xdr:row>0</xdr:row>
                    <xdr:rowOff>190500</xdr:rowOff>
                  </from>
                  <to>
                    <xdr:col>9</xdr:col>
                    <xdr:colOff>9525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9525</xdr:colOff>
                    <xdr:row>3</xdr:row>
                    <xdr:rowOff>9525</xdr:rowOff>
                  </from>
                  <to>
                    <xdr:col>9</xdr:col>
                    <xdr:colOff>9525</xdr:colOff>
                    <xdr:row>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O12" sqref="O12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J14" sqref="J14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9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준성 배</cp:lastModifiedBy>
  <cp:lastPrinted>2025-04-06T05:26:54Z</cp:lastPrinted>
  <dcterms:created xsi:type="dcterms:W3CDTF">2023-05-30T06:41:20Z</dcterms:created>
  <dcterms:modified xsi:type="dcterms:W3CDTF">2025-04-06T05:58:16Z</dcterms:modified>
</cp:coreProperties>
</file>