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Desktop\시험\"/>
    </mc:Choice>
  </mc:AlternateContent>
  <bookViews>
    <workbookView xWindow="0" yWindow="0" windowWidth="23040" windowHeight="8988" tabRatio="785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62913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6" i="3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J6" i="3"/>
  <c r="J14" i="3"/>
  <c r="J22" i="3"/>
  <c r="J30" i="3"/>
  <c r="J25" i="3"/>
  <c r="J26" i="3"/>
  <c r="J27" i="3"/>
  <c r="J28" i="3"/>
  <c r="J21" i="3"/>
  <c r="J7" i="3"/>
  <c r="J15" i="3"/>
  <c r="J23" i="3"/>
  <c r="J9" i="3"/>
  <c r="J18" i="3"/>
  <c r="J19" i="3"/>
  <c r="J5" i="3"/>
  <c r="J8" i="3"/>
  <c r="J16" i="3"/>
  <c r="J24" i="3"/>
  <c r="J17" i="3"/>
  <c r="J11" i="3"/>
  <c r="J12" i="3"/>
  <c r="J13" i="3"/>
  <c r="J10" i="3"/>
  <c r="J20" i="3"/>
  <c r="J29" i="3"/>
  <c r="J4" i="3"/>
  <c r="F8" i="7" l="1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>
  <connection id="1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name="MS Access Database_Query1" type="1" refreshedVersion="6">
    <dbPr connection="DSN=MS Access Database;DBQ=C:\OA\상반기진료.accdb;DefaultDir=C:\OA;DriverId=25;FIL=MS Access;MaxBufferSize=2048;PageTimeout=5;" command="SELECT 진료내역.성별, 진료내역.진료과목, 진료내역.진료일, 진료내역.진료비_x000d__x000a_FROM `C:\OA\상반기진료.accdb`.진료내역 진료내역"/>
  </connection>
</connections>
</file>

<file path=xl/sharedStrings.xml><?xml version="1.0" encoding="utf-8"?>
<sst xmlns="http://schemas.openxmlformats.org/spreadsheetml/2006/main" count="611" uniqueCount="286">
  <si>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</si>
  <si>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</si>
  <si>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</si>
  <si>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</si>
  <si>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</si>
  <si>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</si>
  <si>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</si>
  <si>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</si>
  <si>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</si>
  <si>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</si>
  <si>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</si>
  <si>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</si>
  <si>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</si>
  <si>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</si>
  <si>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</si>
  <si>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</si>
  <si>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</si>
  <si>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</si>
  <si>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</si>
  <si>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</si>
  <si>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</si>
  <si>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</si>
  <si>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</si>
  <si>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</si>
  <si>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</si>
  <si>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</si>
  <si>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</si>
  <si>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</si>
  <si>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</si>
  <si>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</si>
  <si>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</si>
  <si>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</si>
  <si>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</si>
  <si>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</si>
  <si>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</si>
  <si>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</si>
  <si>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</si>
  <si>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</si>
  <si>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</si>
  <si>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</si>
  <si>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</si>
  <si>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</si>
  <si>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</si>
  <si>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</si>
  <si>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</si>
  <si>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</si>
  <si>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</si>
  <si>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</si>
  <si>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</si>
  <si>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</si>
  <si>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</si>
  <si>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</si>
  <si>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</si>
  <si>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</si>
  <si>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</si>
  <si>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</si>
  <si>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</si>
  <si>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</si>
  <si>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</si>
  <si>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</si>
  <si>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</si>
  <si>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</si>
  <si>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</si>
  <si>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</si>
  <si>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</si>
  <si>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</si>
  <si>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</si>
  <si>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</si>
  <si>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</si>
  <si>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</si>
  <si>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</si>
  <si>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</si>
  <si>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</si>
  <si>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</si>
  <si>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</si>
  <si>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</si>
  <si>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</si>
  <si>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</si>
  <si>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</si>
  <si>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</si>
  <si>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</si>
  <si>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</si>
  <si>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</si>
  <si>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</si>
  <si>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</si>
  <si>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</si>
  <si>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</si>
  <si>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</si>
  <si>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</si>
  <si>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</si>
  <si>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</si>
  <si>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</si>
  <si>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</si>
  <si>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</si>
  <si>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</si>
  <si>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</si>
  <si>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</si>
  <si>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</si>
  <si>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</si>
  <si>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</si>
  <si>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</si>
  <si>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</si>
  <si>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</si>
  <si>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</si>
  <si>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</si>
  <si>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</si>
  <si>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</si>
  <si>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</si>
  <si>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</si>
  <si>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</si>
  <si>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</si>
  <si>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</si>
  <si>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</si>
  <si>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</si>
  <si>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</si>
  <si>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</si>
  <si>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</si>
  <si>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</si>
  <si>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</si>
  <si>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</si>
  <si>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</si>
  <si>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</si>
  <si>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</si>
  <si>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</si>
  <si>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</si>
  <si>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</si>
  <si>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</si>
  <si>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</si>
  <si>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</si>
  <si>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</si>
  <si>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</si>
  <si>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</si>
  <si>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</si>
  <si>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</si>
  <si>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</si>
  <si>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</si>
  <si>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</si>
  <si>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</si>
  <si>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</si>
  <si>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</si>
  <si>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</si>
  <si>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</si>
  <si>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</si>
  <si>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</si>
  <si>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</si>
  <si>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</si>
  <si>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</si>
  <si>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</si>
  <si>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</si>
  <si>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</si>
  <si>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</si>
  <si>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</si>
  <si>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</si>
  <si>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</si>
  <si>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</si>
  <si>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</si>
  <si>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</si>
  <si>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</si>
  <si>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</si>
  <si>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</si>
  <si>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</si>
  <si>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</si>
  <si>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</si>
  <si>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</si>
  <si>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</si>
  <si>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</si>
  <si>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</si>
  <si>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</si>
  <si>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</si>
  <si>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</si>
  <si>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</si>
  <si>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</si>
  <si>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</si>
  <si>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</si>
  <si>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</si>
  <si>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</si>
  <si>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</si>
  <si>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</si>
  <si>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</si>
  <si>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</si>
  <si>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</si>
  <si>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</si>
  <si>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</si>
  <si>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</si>
  <si>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</si>
  <si>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</si>
  <si>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</si>
  <si>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</si>
  <si>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</si>
  <si>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</si>
  <si>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남</t>
  </si>
  <si>
    <t>여</t>
  </si>
  <si>
    <t>총합계</t>
  </si>
  <si>
    <t>진료과목</t>
  </si>
  <si>
    <t>(모두)</t>
  </si>
  <si>
    <t>12월</t>
  </si>
  <si>
    <t>1월</t>
  </si>
  <si>
    <t>2월</t>
  </si>
  <si>
    <t>3월</t>
  </si>
  <si>
    <t>4월</t>
  </si>
  <si>
    <t>5월</t>
  </si>
  <si>
    <t>성별</t>
  </si>
  <si>
    <t>진료일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</si>
  <si>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</si>
  <si>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</si>
  <si>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</si>
  <si>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</si>
  <si>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</si>
  <si>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</si>
  <si>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</si>
  <si>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</si>
  <si>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</si>
  <si>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</si>
  <si>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</si>
  <si>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</si>
  <si>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</si>
  <si>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</si>
  <si>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</si>
  <si>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</si>
  <si>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</si>
  <si>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</si>
  <si>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</si>
  <si>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</si>
  <si>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</si>
  <si>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</si>
  <si>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</si>
  <si>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</si>
  <si>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</si>
  <si>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</si>
  <si>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</si>
  <si>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</si>
  <si>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</si>
  <si>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</si>
  <si>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</si>
  <si>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</si>
  <si>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</si>
  <si>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</si>
  <si>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</si>
  <si>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</si>
  <si>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</si>
  <si>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</si>
  <si>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</si>
  <si>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</si>
  <si>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</si>
  <si>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</si>
  <si>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</si>
  <si>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</si>
  <si>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</si>
  <si>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</si>
  <si>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</si>
  <si>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</si>
  <si>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</si>
  <si>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</si>
  <si>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</si>
  <si>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</si>
  <si>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</si>
  <si>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</si>
  <si>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</si>
  <si>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</si>
  <si>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</si>
  <si>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</si>
  <si>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</si>
  <si>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</si>
  <si>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</si>
  <si>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</si>
  <si>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</si>
  <si>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</si>
  <si>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</si>
  <si>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</si>
  <si>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</si>
  <si>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</si>
  <si>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</si>
  <si>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</si>
  <si>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</si>
  <si>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</si>
  <si>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</si>
  <si>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</si>
  <si>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</si>
  <si>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</si>
  <si>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</si>
  <si>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</si>
  <si>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</si>
  <si>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진료과목</t>
    <phoneticPr fontId="2" type="noConversion"/>
  </si>
  <si>
    <t>*외과</t>
    <phoneticPr fontId="2" type="noConversion"/>
  </si>
  <si>
    <t>조건1</t>
    <phoneticPr fontId="2" type="noConversion"/>
  </si>
  <si>
    <t>조건2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</si>
</sst>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&quot;♣&quot;0;[Red][=0]&quot;※&quot;;00;@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3-0ACE-4239-B815-012AA678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5655.666927314815" createdVersion="6" refreshedVersion="6" minRefreshableVersion="3" recordCount="28">
  <cacheSource type="external" connectionId="2"/>
  <cacheFields count="6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5"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분기" numFmtId="0" databaseField="0">
      <fieldGroup base="2">
        <rangePr groupBy="quarters" startDate="2022-12-03T00:00:00" endDate="2023-05-22T00:00:00"/>
        <groupItems count="6">
          <s v="&lt;2022-12-03"/>
          <s v="1사분기"/>
          <s v="2사분기"/>
          <s v="3사분기"/>
          <s v="4사분기"/>
          <s v="&gt;2023-05-22"/>
        </groupItems>
      </fieldGroup>
    </cacheField>
    <cacheField name="연" numFmtId="0" databaseField="0">
      <fieldGroup base="2">
        <rangePr groupBy="years" startDate="2022-12-03T00:00:00" endDate="2023-05-22T00:00:00"/>
        <groupItems count="4">
          <s v="&lt;2022-12-03"/>
          <s v="2022년"/>
          <s v="2023년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applyNumberFormats="0" applyBorderFormats="0" applyFontFormats="0" applyPatternFormats="0" applyAlignmentFormats="0" applyWidthHeightFormats="1" dataCaption="값" updatedVersion="6" minRefreshableVersion="3" useAutoFormatting="1" itemPrintTitles="1" mergeItem="1" createdVersion="6" indent="0" compact="0" outline="1" outlineData="1" compactData="0" multipleFieldFilters="0" fieldListSortAscending="1">
  <location ref="A4:C17" firstHeaderRow="1" firstDataRow="1" firstDataCol="2" rowPageCount="1" colPageCount="1"/>
  <pivotFields count="6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  <pivotField compact="0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compact="0" showAll="0" defaultSubtotal="0">
      <items count="4">
        <item sd="0" x="0"/>
        <item sd="0" x="1"/>
        <item sd="0" x="2"/>
        <item sd="0" x="3"/>
      </items>
    </pivotField>
  </pivotFields>
  <rowFields count="2">
    <field x="0"/>
    <field x="2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2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P35"/>
  <sheetViews>
    <sheetView topLeftCell="A22" workbookViewId="0">
      <selection activeCell="P7" sqref="P7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  <col min="15" max="15" width="11.69921875" bestFit="1" customWidth="1"/>
    <col min="16" max="16" width="9.19921875" bestFit="1" customWidth="1"/>
  </cols>
  <sheetData>
    <row r="2" spans="2:16" x14ac:dyDescent="0.4">
      <c r="B2" t="s">
        <v>5</v>
      </c>
    </row>
    <row r="3" spans="2:16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6" t="s">
        <v>189</v>
      </c>
    </row>
    <row r="4" spans="2:16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  <c r="O4" s="35"/>
      <c r="P4" s="35"/>
    </row>
    <row r="5" spans="2:16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  <c r="O5" s="35"/>
    </row>
    <row r="6" spans="2:16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  <c r="O6" s="35"/>
    </row>
    <row r="7" spans="2:16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  <c r="O7" s="35"/>
    </row>
    <row r="8" spans="2:16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6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6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6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6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6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6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6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6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I30"/>
  <sheetViews>
    <sheetView zoomScaleNormal="100" workbookViewId="0">
      <selection activeCell="G10" sqref="G10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&amp;C&amp;P/&amp;N</oddFooter>
  </headerFooter>
  <rowBreaks count="1" manualBreakCount="1">
    <brk id="15" max="16383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Q30"/>
  <sheetViews>
    <sheetView tabSelected="1" topLeftCell="A9" workbookViewId="0">
      <selection activeCell="L16" sqref="L16:M16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12.5976562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186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IF(SUMPRODUCT(D4:G4,$M$21:$P$21)&lt;70,"재수강",HLOOKUP(SUMPRODUCT(D4:G4,$M$21:$P$21),$M$24:$Q$26,3,1))</f>
        <v>下</v>
      </c>
      <c r="J4" s="1" t="str">
        <f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IF(SUMPRODUCT(D5:G5,$M$21:$P$21)&lt;70,"재수강",HLOOKUP(SUMPRODUCT(D5:G5,$M$21:$P$21),$M$24:$Q$26,3,1))</f>
        <v>上</v>
      </c>
      <c r="J5" s="1" t="str">
        <f t="shared" ref="J5:J30" si="1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>
        <f t="shared" si="1"/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>
        <f t="shared" si="1"/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>
        <f t="shared" si="1"/>
        <v/>
      </c>
      <c r="L8" t="s">
        <v>183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재수강</v>
      </c>
      <c r="J9" s="1" t="str">
        <f t="shared" si="1"/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>
        <f t="shared" si="1"/>
        <v>Best★94</v>
      </c>
      <c r="L10" s="1" t="s">
        <v>17</v>
      </c>
      <c r="M10" s="1" t="str">
        <f t="array" ref="M10">INDEX($B$4:$B$30,MATCH(MAX(($C$4:$C$30=$L10)*($H$4:$H$30=M$9)*($F$4:$F$30)),$F$4:$F$30,0),1)</f>
        <v>03L255</v>
      </c>
      <c r="N10" s="1" t="str">
        <f t="array" ref="N10">INDEX($B$4:$B$30,MATCH(MAX(($C$4:$C$30=$L10)*($H$4:$H$30=N$9)*($F$4:$F$30)),$F$4:$F$30,0),1)</f>
        <v>03M254</v>
      </c>
      <c r="O10" s="1" t="str">
        <f t="array" ref="O10">INDEX($B$4:$B$30,MATCH(MAX(($C$4:$C$30=$L10)*($H$4:$H$30=O$9)*($F$4:$F$30)),$F$4:$F$30,0),1)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>
        <f t="shared" si="1"/>
        <v>Best★92.5</v>
      </c>
      <c r="L11" s="1" t="s">
        <v>24</v>
      </c>
      <c r="M11" s="1" t="str">
        <f t="array" ref="M11">INDEX($B$4:$B$30,MATCH(MAX(($C$4:$C$30=$L11)*($H$4:$H$30=M$9)*($F$4:$F$30)),$F$4:$F$30,0),1)</f>
        <v>03G256</v>
      </c>
      <c r="N11" s="1" t="str">
        <f t="array" ref="N11">INDEX($B$4:$B$30,MATCH(MAX(($C$4:$C$30=$L11)*($H$4:$H$30=N$9)*($F$4:$F$30)),$F$4:$F$30,0),1)</f>
        <v>01M337</v>
      </c>
      <c r="O11" s="1" t="str">
        <f t="array" ref="O11">INDEX($B$4:$B$30,MATCH(MAX(($C$4:$C$30=$L11)*($H$4:$H$30=O$9)*($F$4:$F$30)),$F$4:$F$30,0),1)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재수강</v>
      </c>
      <c r="J12" s="1" t="str">
        <f t="shared" si="1"/>
        <v/>
      </c>
      <c r="L12" s="1" t="s">
        <v>18</v>
      </c>
      <c r="M12" s="1" t="str">
        <f t="array" ref="M12">INDEX($B$4:$B$30,MATCH(MAX(($C$4:$C$30=$L12)*($H$4:$H$30=M$9)*($F$4:$F$30)),$F$4:$F$30,0),1)</f>
        <v>01M337</v>
      </c>
      <c r="N12" s="1" t="str">
        <f t="array" ref="N12">INDEX($B$4:$B$30,MATCH(MAX(($C$4:$C$30=$L12)*($H$4:$H$30=N$9)*($F$4:$F$30)),$F$4:$F$30,0),1)</f>
        <v>02G327</v>
      </c>
      <c r="O12" s="1" t="str">
        <f t="array" ref="O12">INDEX($B$4:$B$30,MATCH(MAX(($C$4:$C$30=$L12)*($H$4:$H$30=O$9)*($F$4:$F$30)),$F$4:$F$30,0),1)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>
        <f t="shared" si="1"/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>
        <f t="shared" si="1"/>
        <v/>
      </c>
      <c r="L14" t="s">
        <v>184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下</v>
      </c>
      <c r="J15" s="1" t="str">
        <f t="shared" si="1"/>
        <v/>
      </c>
      <c r="L15" s="32" t="s">
        <v>32</v>
      </c>
      <c r="M15" s="32"/>
      <c r="N15" t="s">
        <v>284</v>
      </c>
      <c r="O15" t="s">
        <v>285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>
        <f t="shared" si="1"/>
        <v>Best★100</v>
      </c>
      <c r="L16" s="33">
        <f>DCOUNT(E3:F30,E3,$N$15:$O$16)/COUNTA($E$4:$E$30)</f>
        <v>0.22222222222222221</v>
      </c>
      <c r="M16" s="33"/>
      <c r="N16" t="b">
        <f>E4&gt;=80</f>
        <v>1</v>
      </c>
      <c r="O16" t="b">
        <f>F4&gt;E4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>
        <f t="shared" si="1"/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>
        <f t="shared" si="1"/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下</v>
      </c>
      <c r="J19" s="1" t="str">
        <f t="shared" si="1"/>
        <v/>
      </c>
      <c r="L19" t="s">
        <v>185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재수강</v>
      </c>
      <c r="J20" s="1" t="str">
        <f t="shared" si="1"/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>
        <f t="shared" si="1"/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>
        <f t="shared" si="1"/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>
        <f t="shared" si="1"/>
        <v/>
      </c>
      <c r="L23" t="s">
        <v>188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>
        <f t="shared" si="1"/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中</v>
      </c>
      <c r="J25" s="1" t="str">
        <f t="shared" si="1"/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>
        <f t="shared" si="1"/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>
        <f t="shared" si="1"/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>
        <f t="shared" si="1"/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>
        <f t="shared" si="1"/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下</v>
      </c>
      <c r="J30" s="1" t="str">
        <f t="shared" si="1"/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C17"/>
  <sheetViews>
    <sheetView workbookViewId="0">
      <selection activeCell="A9" sqref="A9"/>
    </sheetView>
  </sheetViews>
  <sheetFormatPr defaultRowHeight="17.399999999999999" x14ac:dyDescent="0.4"/>
  <cols>
    <col min="1" max="1" width="11.19921875" customWidth="1"/>
    <col min="2" max="2" width="10.796875" bestFit="1" customWidth="1"/>
    <col min="3" max="3" width="12.296875" bestFit="1" customWidth="1"/>
  </cols>
  <sheetData>
    <row r="2" spans="1:3" x14ac:dyDescent="0.4">
      <c r="A2" s="37" t="s">
        <v>193</v>
      </c>
      <c r="B2" t="s">
        <v>194</v>
      </c>
    </row>
    <row r="4" spans="1:3" x14ac:dyDescent="0.4">
      <c r="A4" s="38" t="s">
        <v>201</v>
      </c>
      <c r="B4" s="38" t="s">
        <v>202</v>
      </c>
      <c r="C4" s="5" t="s">
        <v>203</v>
      </c>
    </row>
    <row r="5" spans="1:3" x14ac:dyDescent="0.4">
      <c r="A5" s="5" t="s">
        <v>190</v>
      </c>
      <c r="B5" s="5"/>
      <c r="C5" s="35">
        <v>58200</v>
      </c>
    </row>
    <row r="6" spans="1:3" x14ac:dyDescent="0.4">
      <c r="A6" s="5"/>
      <c r="B6" s="5" t="s">
        <v>196</v>
      </c>
      <c r="C6" s="35">
        <v>58200</v>
      </c>
    </row>
    <row r="7" spans="1:3" x14ac:dyDescent="0.4">
      <c r="A7" s="5"/>
      <c r="B7" s="5" t="s">
        <v>197</v>
      </c>
      <c r="C7" s="35">
        <v>47000</v>
      </c>
    </row>
    <row r="8" spans="1:3" x14ac:dyDescent="0.4">
      <c r="A8" s="5"/>
      <c r="B8" s="5" t="s">
        <v>198</v>
      </c>
      <c r="C8" s="35">
        <v>46000</v>
      </c>
    </row>
    <row r="9" spans="1:3" x14ac:dyDescent="0.4">
      <c r="A9" s="5"/>
      <c r="B9" s="5" t="s">
        <v>199</v>
      </c>
      <c r="C9" s="35">
        <v>31000</v>
      </c>
    </row>
    <row r="10" spans="1:3" x14ac:dyDescent="0.4">
      <c r="A10" s="5"/>
      <c r="B10" s="5" t="s">
        <v>195</v>
      </c>
      <c r="C10" s="35">
        <v>19000</v>
      </c>
    </row>
    <row r="11" spans="1:3" x14ac:dyDescent="0.4">
      <c r="A11" s="5" t="s">
        <v>191</v>
      </c>
      <c r="B11" s="5"/>
      <c r="C11" s="35">
        <v>46000</v>
      </c>
    </row>
    <row r="12" spans="1:3" x14ac:dyDescent="0.4">
      <c r="A12" s="5"/>
      <c r="B12" s="5" t="s">
        <v>196</v>
      </c>
      <c r="C12" s="35">
        <v>40000</v>
      </c>
    </row>
    <row r="13" spans="1:3" x14ac:dyDescent="0.4">
      <c r="A13" s="5"/>
      <c r="B13" s="5" t="s">
        <v>197</v>
      </c>
      <c r="C13" s="35">
        <v>46000</v>
      </c>
    </row>
    <row r="14" spans="1:3" x14ac:dyDescent="0.4">
      <c r="A14" s="5"/>
      <c r="B14" s="5" t="s">
        <v>198</v>
      </c>
      <c r="C14" s="35">
        <v>27000</v>
      </c>
    </row>
    <row r="15" spans="1:3" x14ac:dyDescent="0.4">
      <c r="A15" s="5"/>
      <c r="B15" s="5" t="s">
        <v>200</v>
      </c>
      <c r="C15" s="35">
        <v>30100</v>
      </c>
    </row>
    <row r="16" spans="1:3" x14ac:dyDescent="0.4">
      <c r="A16" s="5"/>
      <c r="B16" s="5" t="s">
        <v>195</v>
      </c>
      <c r="C16" s="35">
        <v>45000</v>
      </c>
    </row>
    <row r="17" spans="1:3" x14ac:dyDescent="0.4">
      <c r="A17" s="5" t="s">
        <v>192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31"/>
  <sheetViews>
    <sheetView workbookViewId="0">
      <selection activeCell="N7" sqref="N7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187</v>
      </c>
    </row>
    <row r="3" spans="1:12" x14ac:dyDescent="0.4">
      <c r="A3" t="s">
        <v>204</v>
      </c>
      <c r="B3" t="s">
        <v>205</v>
      </c>
      <c r="C3" t="s">
        <v>206</v>
      </c>
      <c r="D3" t="s">
        <v>201</v>
      </c>
      <c r="E3" t="s">
        <v>193</v>
      </c>
      <c r="F3" t="s">
        <v>207</v>
      </c>
      <c r="G3" t="s">
        <v>202</v>
      </c>
      <c r="H3" t="s">
        <v>208</v>
      </c>
      <c r="I3" t="s">
        <v>209</v>
      </c>
      <c r="K3" s="2" t="s">
        <v>282</v>
      </c>
      <c r="L3" s="2" t="s">
        <v>281</v>
      </c>
    </row>
    <row r="4" spans="1:12" x14ac:dyDescent="0.4">
      <c r="A4" t="s">
        <v>210</v>
      </c>
      <c r="B4" t="s">
        <v>211</v>
      </c>
      <c r="C4" s="13">
        <v>31900</v>
      </c>
      <c r="D4" t="s">
        <v>191</v>
      </c>
      <c r="E4" t="s">
        <v>212</v>
      </c>
      <c r="F4" t="s">
        <v>213</v>
      </c>
      <c r="G4" s="13">
        <v>44931</v>
      </c>
      <c r="H4" s="14">
        <v>0.38194444444444442</v>
      </c>
      <c r="I4">
        <v>40000</v>
      </c>
      <c r="K4" s="2" t="s">
        <v>283</v>
      </c>
      <c r="L4" s="39">
        <v>27118.18181818182</v>
      </c>
    </row>
    <row r="5" spans="1:12" x14ac:dyDescent="0.4">
      <c r="A5" t="s">
        <v>214</v>
      </c>
      <c r="B5" t="s">
        <v>215</v>
      </c>
      <c r="C5" s="13">
        <v>32234</v>
      </c>
      <c r="D5" t="s">
        <v>190</v>
      </c>
      <c r="E5" t="s">
        <v>216</v>
      </c>
      <c r="F5" t="s">
        <v>217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218</v>
      </c>
      <c r="B6" t="s">
        <v>219</v>
      </c>
      <c r="C6" s="13">
        <v>31386</v>
      </c>
      <c r="D6" t="s">
        <v>191</v>
      </c>
      <c r="E6" t="s">
        <v>220</v>
      </c>
      <c r="F6" t="s">
        <v>221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222</v>
      </c>
      <c r="B7" t="s">
        <v>223</v>
      </c>
      <c r="C7" s="13">
        <v>27520</v>
      </c>
      <c r="D7" t="s">
        <v>190</v>
      </c>
      <c r="E7" t="s">
        <v>224</v>
      </c>
      <c r="F7" t="s">
        <v>225</v>
      </c>
      <c r="G7" s="13">
        <v>44979</v>
      </c>
      <c r="H7" s="14">
        <v>0.57638888888888895</v>
      </c>
      <c r="I7">
        <v>16000</v>
      </c>
    </row>
    <row r="8" spans="1:12" x14ac:dyDescent="0.4">
      <c r="A8" t="s">
        <v>226</v>
      </c>
      <c r="B8" t="s">
        <v>227</v>
      </c>
      <c r="C8" s="13">
        <v>38114</v>
      </c>
      <c r="D8" t="s">
        <v>190</v>
      </c>
      <c r="E8" t="s">
        <v>216</v>
      </c>
      <c r="F8" t="s">
        <v>217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228</v>
      </c>
      <c r="B9" t="s">
        <v>229</v>
      </c>
      <c r="C9" s="13">
        <v>27522</v>
      </c>
      <c r="D9" t="s">
        <v>190</v>
      </c>
      <c r="E9" t="s">
        <v>230</v>
      </c>
      <c r="F9" t="s">
        <v>231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232</v>
      </c>
      <c r="B10" t="s">
        <v>233</v>
      </c>
      <c r="C10" s="13">
        <v>21282</v>
      </c>
      <c r="D10" t="s">
        <v>190</v>
      </c>
      <c r="E10" t="s">
        <v>220</v>
      </c>
      <c r="F10" t="s">
        <v>221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234</v>
      </c>
      <c r="B11" t="s">
        <v>235</v>
      </c>
      <c r="C11" s="13">
        <v>29313</v>
      </c>
      <c r="D11" t="s">
        <v>191</v>
      </c>
      <c r="E11" t="s">
        <v>216</v>
      </c>
      <c r="F11" t="s">
        <v>217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236</v>
      </c>
      <c r="B12" t="s">
        <v>237</v>
      </c>
      <c r="C12" s="13">
        <v>36833</v>
      </c>
      <c r="D12" t="s">
        <v>190</v>
      </c>
      <c r="E12" t="s">
        <v>220</v>
      </c>
      <c r="F12" t="s">
        <v>221</v>
      </c>
      <c r="G12" s="13">
        <v>44917</v>
      </c>
      <c r="H12" s="14">
        <v>0.63888888888888895</v>
      </c>
      <c r="I12">
        <v>12500</v>
      </c>
    </row>
    <row r="13" spans="1:12" x14ac:dyDescent="0.4">
      <c r="A13" t="s">
        <v>238</v>
      </c>
      <c r="B13" t="s">
        <v>239</v>
      </c>
      <c r="C13" s="13">
        <v>34833</v>
      </c>
      <c r="D13" t="s">
        <v>190</v>
      </c>
      <c r="E13" t="s">
        <v>240</v>
      </c>
      <c r="F13" t="s">
        <v>241</v>
      </c>
      <c r="G13" s="13">
        <v>44941</v>
      </c>
      <c r="H13" s="14">
        <v>0.47222222222222227</v>
      </c>
      <c r="I13">
        <v>58200</v>
      </c>
    </row>
    <row r="14" spans="1:12" x14ac:dyDescent="0.4">
      <c r="A14" t="s">
        <v>242</v>
      </c>
      <c r="B14" t="s">
        <v>243</v>
      </c>
      <c r="C14" s="13">
        <v>17811</v>
      </c>
      <c r="D14" t="s">
        <v>191</v>
      </c>
      <c r="E14" t="s">
        <v>230</v>
      </c>
      <c r="F14" t="s">
        <v>231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244</v>
      </c>
      <c r="B15" t="s">
        <v>245</v>
      </c>
      <c r="C15" s="13">
        <v>34607</v>
      </c>
      <c r="D15" t="s">
        <v>191</v>
      </c>
      <c r="E15" t="s">
        <v>212</v>
      </c>
      <c r="F15" t="s">
        <v>213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246</v>
      </c>
      <c r="B16" t="s">
        <v>247</v>
      </c>
      <c r="C16" s="13">
        <v>19541</v>
      </c>
      <c r="D16" t="s">
        <v>190</v>
      </c>
      <c r="E16" t="s">
        <v>248</v>
      </c>
      <c r="F16" t="s">
        <v>249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250</v>
      </c>
      <c r="B17" t="s">
        <v>251</v>
      </c>
      <c r="C17" s="13">
        <v>36962</v>
      </c>
      <c r="D17" t="s">
        <v>191</v>
      </c>
      <c r="E17" t="s">
        <v>252</v>
      </c>
      <c r="F17" t="s">
        <v>253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254</v>
      </c>
      <c r="B18" t="s">
        <v>255</v>
      </c>
      <c r="C18" s="13">
        <v>32267</v>
      </c>
      <c r="D18" t="s">
        <v>191</v>
      </c>
      <c r="E18" t="s">
        <v>216</v>
      </c>
      <c r="F18" t="s">
        <v>217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256</v>
      </c>
      <c r="B19" t="s">
        <v>257</v>
      </c>
      <c r="C19" s="13">
        <v>26819</v>
      </c>
      <c r="D19" t="s">
        <v>190</v>
      </c>
      <c r="E19" t="s">
        <v>220</v>
      </c>
      <c r="F19" t="s">
        <v>221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258</v>
      </c>
      <c r="B20" t="s">
        <v>259</v>
      </c>
      <c r="C20" s="13">
        <v>34097</v>
      </c>
      <c r="D20" t="s">
        <v>191</v>
      </c>
      <c r="E20" t="s">
        <v>252</v>
      </c>
      <c r="F20" t="s">
        <v>253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260</v>
      </c>
      <c r="B21" t="s">
        <v>261</v>
      </c>
      <c r="C21" s="13">
        <v>37020</v>
      </c>
      <c r="D21" t="s">
        <v>191</v>
      </c>
      <c r="E21" t="s">
        <v>248</v>
      </c>
      <c r="F21" t="s">
        <v>249</v>
      </c>
      <c r="G21" s="13">
        <v>44980</v>
      </c>
      <c r="H21" s="14">
        <v>0.47222222222222227</v>
      </c>
      <c r="I21">
        <v>24000</v>
      </c>
    </row>
    <row r="22" spans="1:9" x14ac:dyDescent="0.4">
      <c r="A22" t="s">
        <v>262</v>
      </c>
      <c r="B22" t="s">
        <v>263</v>
      </c>
      <c r="C22" s="13">
        <v>28589</v>
      </c>
      <c r="D22" t="s">
        <v>190</v>
      </c>
      <c r="E22" t="s">
        <v>212</v>
      </c>
      <c r="F22" t="s">
        <v>213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264</v>
      </c>
      <c r="B23" t="s">
        <v>265</v>
      </c>
      <c r="C23" s="13">
        <v>21801</v>
      </c>
      <c r="D23" t="s">
        <v>191</v>
      </c>
      <c r="E23" t="s">
        <v>224</v>
      </c>
      <c r="F23" t="s">
        <v>225</v>
      </c>
      <c r="G23" s="13">
        <v>44942</v>
      </c>
      <c r="H23" s="14">
        <v>0.74305555555555547</v>
      </c>
      <c r="I23">
        <v>28000</v>
      </c>
    </row>
    <row r="24" spans="1:9" x14ac:dyDescent="0.4">
      <c r="A24" t="s">
        <v>266</v>
      </c>
      <c r="B24" t="s">
        <v>267</v>
      </c>
      <c r="C24" s="13">
        <v>36042</v>
      </c>
      <c r="D24" t="s">
        <v>191</v>
      </c>
      <c r="E24" t="s">
        <v>252</v>
      </c>
      <c r="F24" t="s">
        <v>253</v>
      </c>
      <c r="G24" s="13">
        <v>44978</v>
      </c>
      <c r="H24" s="14">
        <v>0.68055555555555547</v>
      </c>
      <c r="I24">
        <v>20000</v>
      </c>
    </row>
    <row r="25" spans="1:9" x14ac:dyDescent="0.4">
      <c r="A25" t="s">
        <v>268</v>
      </c>
      <c r="B25" t="s">
        <v>163</v>
      </c>
      <c r="C25" s="13">
        <v>19036</v>
      </c>
      <c r="D25" t="s">
        <v>190</v>
      </c>
      <c r="E25" t="s">
        <v>224</v>
      </c>
      <c r="F25" t="s">
        <v>225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269</v>
      </c>
      <c r="B26" t="s">
        <v>270</v>
      </c>
      <c r="C26" s="13">
        <v>36388</v>
      </c>
      <c r="D26" t="s">
        <v>190</v>
      </c>
      <c r="E26" t="s">
        <v>230</v>
      </c>
      <c r="F26" t="s">
        <v>231</v>
      </c>
      <c r="G26" s="13">
        <v>44991</v>
      </c>
      <c r="H26" s="14">
        <v>0.57638888888888895</v>
      </c>
      <c r="I26">
        <v>14000</v>
      </c>
    </row>
    <row r="27" spans="1:9" x14ac:dyDescent="0.4">
      <c r="A27" t="s">
        <v>271</v>
      </c>
      <c r="B27" t="s">
        <v>272</v>
      </c>
      <c r="C27" s="13">
        <v>38679</v>
      </c>
      <c r="D27" t="s">
        <v>190</v>
      </c>
      <c r="E27" t="s">
        <v>240</v>
      </c>
      <c r="F27" t="s">
        <v>241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273</v>
      </c>
      <c r="B28" t="s">
        <v>274</v>
      </c>
      <c r="C28" s="13">
        <v>27266</v>
      </c>
      <c r="D28" t="s">
        <v>190</v>
      </c>
      <c r="E28" t="s">
        <v>248</v>
      </c>
      <c r="F28" t="s">
        <v>249</v>
      </c>
      <c r="G28" s="13">
        <v>45032</v>
      </c>
      <c r="H28" s="14">
        <v>0.68055555555555547</v>
      </c>
      <c r="I28">
        <v>31000</v>
      </c>
    </row>
    <row r="29" spans="1:9" x14ac:dyDescent="0.4">
      <c r="A29" t="s">
        <v>275</v>
      </c>
      <c r="B29" t="s">
        <v>276</v>
      </c>
      <c r="C29" s="13">
        <v>15912</v>
      </c>
      <c r="D29" t="s">
        <v>190</v>
      </c>
      <c r="E29" t="s">
        <v>220</v>
      </c>
      <c r="F29" t="s">
        <v>221</v>
      </c>
      <c r="G29" s="13">
        <v>44997</v>
      </c>
      <c r="H29" s="14">
        <v>0.625</v>
      </c>
      <c r="I29">
        <v>13000</v>
      </c>
    </row>
    <row r="30" spans="1:9" x14ac:dyDescent="0.4">
      <c r="A30" t="s">
        <v>277</v>
      </c>
      <c r="B30" t="s">
        <v>278</v>
      </c>
      <c r="C30" s="13">
        <v>31758</v>
      </c>
      <c r="D30" t="s">
        <v>191</v>
      </c>
      <c r="E30" t="s">
        <v>252</v>
      </c>
      <c r="F30" t="s">
        <v>253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279</v>
      </c>
      <c r="B31" t="s">
        <v>280</v>
      </c>
      <c r="C31" s="13">
        <v>28352</v>
      </c>
      <c r="D31" t="s">
        <v>190</v>
      </c>
      <c r="E31" t="s">
        <v>240</v>
      </c>
      <c r="F31" t="s">
        <v>241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B1:G27"/>
  <sheetViews>
    <sheetView topLeftCell="A10" workbookViewId="0">
      <selection activeCell="K9" sqref="K9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7" x14ac:dyDescent="0.4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7" x14ac:dyDescent="0.4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7" x14ac:dyDescent="0.4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7" x14ac:dyDescent="0.4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7" x14ac:dyDescent="0.4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7" x14ac:dyDescent="0.4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7" x14ac:dyDescent="0.4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7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7" x14ac:dyDescent="0.4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</row>
    <row r="26" spans="2:7" x14ac:dyDescent="0.4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7" x14ac:dyDescent="0.4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K12"/>
  <sheetViews>
    <sheetView topLeftCell="A4" workbookViewId="0">
      <selection activeCell="M9" sqref="M9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20"/>
  <sheetViews>
    <sheetView workbookViewId="0">
      <selection activeCell="H19" sqref="H19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176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167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177</v>
      </c>
      <c r="B3" s="2" t="s">
        <v>178</v>
      </c>
      <c r="C3" s="2">
        <v>850</v>
      </c>
      <c r="D3" s="2" t="s">
        <v>169</v>
      </c>
      <c r="E3" s="2" t="s">
        <v>179</v>
      </c>
      <c r="F3" s="2" t="s">
        <v>180</v>
      </c>
      <c r="H3" s="1" t="s">
        <v>168</v>
      </c>
    </row>
    <row r="4" spans="1:8" x14ac:dyDescent="0.4">
      <c r="A4" s="2" t="s">
        <v>181</v>
      </c>
      <c r="B4" s="2" t="s">
        <v>163</v>
      </c>
      <c r="C4" s="2">
        <v>640</v>
      </c>
      <c r="D4" s="2" t="s">
        <v>174</v>
      </c>
      <c r="E4" s="2" t="s">
        <v>179</v>
      </c>
      <c r="F4" s="2" t="s">
        <v>182</v>
      </c>
      <c r="H4" s="1" t="s">
        <v>169</v>
      </c>
    </row>
    <row r="5" spans="1:8" x14ac:dyDescent="0.4">
      <c r="A5" s="2"/>
      <c r="B5" s="2"/>
      <c r="C5" s="2"/>
      <c r="D5" s="2"/>
      <c r="E5" s="2"/>
      <c r="F5" s="2"/>
      <c r="H5" s="1" t="s">
        <v>170</v>
      </c>
    </row>
    <row r="6" spans="1:8" x14ac:dyDescent="0.4">
      <c r="A6" s="2"/>
      <c r="B6" s="2"/>
      <c r="C6" s="2"/>
      <c r="D6" s="2"/>
      <c r="E6" s="2"/>
      <c r="F6" s="2"/>
      <c r="H6" s="1" t="s">
        <v>171</v>
      </c>
    </row>
    <row r="7" spans="1:8" x14ac:dyDescent="0.4">
      <c r="A7" s="2"/>
      <c r="B7" s="2"/>
      <c r="C7" s="2"/>
      <c r="D7" s="2"/>
      <c r="E7" s="2"/>
      <c r="F7" s="2"/>
      <c r="H7" s="1" t="s">
        <v>172</v>
      </c>
    </row>
    <row r="8" spans="1:8" x14ac:dyDescent="0.4">
      <c r="A8" s="2"/>
      <c r="B8" s="2"/>
      <c r="C8" s="2"/>
      <c r="D8" s="2"/>
      <c r="E8" s="2"/>
      <c r="F8" s="2"/>
      <c r="H8" s="1" t="s">
        <v>173</v>
      </c>
    </row>
    <row r="9" spans="1:8" x14ac:dyDescent="0.4">
      <c r="A9" s="2"/>
      <c r="B9" s="2"/>
      <c r="C9" s="2"/>
      <c r="D9" s="2"/>
      <c r="E9" s="2"/>
      <c r="F9" s="2"/>
      <c r="H9" s="1" t="s">
        <v>175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</cp:lastModifiedBy>
  <cp:lastPrinted>2024-12-29T06:51:08Z</cp:lastPrinted>
  <dcterms:created xsi:type="dcterms:W3CDTF">2023-05-30T06:41:20Z</dcterms:created>
  <dcterms:modified xsi:type="dcterms:W3CDTF">2024-12-29T07:29:58Z</dcterms:modified>
</cp:coreProperties>
</file>