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8회\"/>
    </mc:Choice>
  </mc:AlternateContent>
  <xr:revisionPtr revIDLastSave="0" documentId="13_ncr:1_{AA02F20F-5462-43E2-A13E-D0AB49DB34FA}" xr6:coauthVersionLast="47" xr6:coauthVersionMax="47" xr10:uidLastSave="{00000000-0000-0000-0000-000000000000}"/>
  <bookViews>
    <workbookView xWindow="-120" yWindow="-120" windowWidth="29040" windowHeight="15840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3" l="1" a="1"/>
  <c r="I5" i="3" s="1"/>
  <c r="I6" i="3" a="1"/>
  <c r="I6" i="3"/>
  <c r="I7" i="3" a="1"/>
  <c r="I7" i="3" s="1"/>
  <c r="I8" i="3" a="1"/>
  <c r="I8" i="3"/>
  <c r="I9" i="3" a="1"/>
  <c r="I9" i="3" s="1"/>
  <c r="I10" i="3" a="1"/>
  <c r="I10" i="3"/>
  <c r="I11" i="3" a="1"/>
  <c r="I11" i="3" s="1"/>
  <c r="I12" i="3" a="1"/>
  <c r="I12" i="3"/>
  <c r="I13" i="3" a="1"/>
  <c r="I13" i="3" s="1"/>
  <c r="I14" i="3" a="1"/>
  <c r="I14" i="3"/>
  <c r="I15" i="3" a="1"/>
  <c r="I15" i="3" s="1"/>
  <c r="I16" i="3" a="1"/>
  <c r="I16" i="3"/>
  <c r="I17" i="3" a="1"/>
  <c r="I17" i="3" s="1"/>
  <c r="I18" i="3" a="1"/>
  <c r="I18" i="3"/>
  <c r="I19" i="3" a="1"/>
  <c r="I19" i="3" s="1"/>
  <c r="I20" i="3" a="1"/>
  <c r="I20" i="3"/>
  <c r="I21" i="3" a="1"/>
  <c r="I21" i="3" s="1"/>
  <c r="I22" i="3" a="1"/>
  <c r="I22" i="3"/>
  <c r="I23" i="3" a="1"/>
  <c r="I23" i="3" s="1"/>
  <c r="I24" i="3" a="1"/>
  <c r="I24" i="3"/>
  <c r="I25" i="3" a="1"/>
  <c r="I25" i="3" s="1"/>
  <c r="I26" i="3" a="1"/>
  <c r="I26" i="3"/>
  <c r="I27" i="3" a="1"/>
  <c r="I27" i="3" s="1"/>
  <c r="I28" i="3" a="1"/>
  <c r="I28" i="3"/>
  <c r="I29" i="3" a="1"/>
  <c r="I29" i="3" s="1"/>
  <c r="I30" i="3" a="1"/>
  <c r="I30" i="3"/>
  <c r="I4" i="3" a="1"/>
  <c r="I4" i="3" s="1"/>
  <c r="N10" i="3" a="1"/>
  <c r="N10" i="3" s="1"/>
  <c r="O10" i="3" a="1"/>
  <c r="O10" i="3"/>
  <c r="N11" i="3" a="1"/>
  <c r="N11" i="3" s="1"/>
  <c r="O11" i="3" a="1"/>
  <c r="O11" i="3"/>
  <c r="N12" i="3" a="1"/>
  <c r="N12" i="3" s="1"/>
  <c r="O12" i="3" a="1"/>
  <c r="O12" i="3" s="1"/>
  <c r="M11" i="3" a="1"/>
  <c r="M11" i="3" s="1"/>
  <c r="M12" i="3" a="1"/>
  <c r="M12" i="3"/>
  <c r="M10" i="3" a="1"/>
  <c r="M10" i="3" s="1"/>
  <c r="O4" i="3" a="1"/>
  <c r="O4" i="3" s="1"/>
  <c r="O5" i="3" a="1"/>
  <c r="O5" i="3"/>
  <c r="O6" i="3" a="1"/>
  <c r="O6" i="3" s="1"/>
  <c r="N5" i="3" a="1"/>
  <c r="N5" i="3" s="1"/>
  <c r="N6" i="3" a="1"/>
  <c r="N6" i="3"/>
  <c r="N4" i="3" a="1"/>
  <c r="N4" i="3" s="1"/>
  <c r="K3" i="11"/>
  <c r="L16" i="3"/>
  <c r="O16" i="3"/>
  <c r="J4" i="1"/>
  <c r="F8" i="7"/>
  <c r="E8" i="7"/>
  <c r="D8" i="7"/>
  <c r="C8" i="7"/>
  <c r="F7" i="7"/>
  <c r="E7" i="7"/>
  <c r="D7" i="7"/>
  <c r="C7" i="7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4" i="3" a="1"/>
  <c r="J30" i="3" l="1"/>
  <c r="J28" i="3"/>
  <c r="J26" i="3"/>
  <c r="J24" i="3"/>
  <c r="J22" i="3"/>
  <c r="J20" i="3"/>
  <c r="J18" i="3"/>
  <c r="J16" i="3"/>
  <c r="J14" i="3"/>
  <c r="J12" i="3"/>
  <c r="J10" i="3"/>
  <c r="J8" i="3"/>
  <c r="J6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59569175-4D09-4AAA-92E6-120B17B5FF81}" name="MS Access Database_Query1" type="1" refreshedVersion="8" background="1">
    <dbPr connection="DSN=MS Access Database;DBQ=C:\길벗컴활1급총정리\기출\08회\상반기진료.accdb;DefaultDir=C:\길벗컴활1급총정리\기출\08회;DriverId=25;FIL=MS Access;MaxBufferSize=2048;PageTimeout=5;" command="SELECT 진료내역.성별, 진료내역.진료과목, 진료내역.진료일, 진료내역.진료비_x000d__x000a_FROM `C:\길벗컴활1급총정리\기출\08회\상반기진료.accdb`.진료내역 진료내역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<sst xmlns="http://schemas.openxmlformats.org/spreadsheetml/2006/main" count="622" uniqueCount="286">
  <si>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</si>
  <si>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</si>
  <si>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</si>
  <si>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</si>
  <si>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</si>
  <si>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</si>
  <si>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</si>
  <si>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</si>
  <si>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</si>
  <si>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</si>
  <si>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</si>
  <si>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</si>
  <si>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</si>
  <si>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</si>
  <si>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</si>
  <si>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</si>
  <si>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</si>
  <si>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</si>
  <si>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</si>
  <si>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</si>
  <si>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</si>
  <si>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</si>
  <si>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</si>
  <si>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</si>
  <si>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</si>
  <si>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</si>
  <si>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</si>
  <si>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</si>
  <si>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</si>
  <si>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</si>
  <si>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</si>
  <si>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</si>
  <si>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</si>
  <si>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</si>
  <si>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</si>
  <si>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</si>
  <si>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</si>
  <si>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</si>
  <si>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</si>
  <si>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</si>
  <si>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</si>
  <si>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</si>
  <si>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</si>
  <si>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</si>
  <si>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</si>
  <si>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</si>
  <si>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</si>
  <si>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</si>
  <si>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</si>
  <si>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</si>
  <si>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</si>
  <si>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</si>
  <si>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</si>
  <si>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</si>
  <si>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</si>
  <si>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</si>
  <si>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</si>
  <si>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</si>
  <si>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</si>
  <si>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</si>
  <si>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</si>
  <si>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</si>
  <si>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</si>
  <si>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</si>
  <si>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</si>
  <si>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</si>
  <si>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</si>
  <si>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</si>
  <si>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</si>
  <si>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</si>
  <si>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</si>
  <si>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</si>
  <si>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</si>
  <si>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</si>
  <si>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</si>
  <si>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</si>
  <si>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</si>
  <si>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</si>
  <si>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</si>
  <si>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</si>
  <si>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</si>
  <si>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</si>
  <si>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</si>
  <si>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</si>
  <si>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</si>
  <si>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</si>
  <si>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</si>
  <si>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</si>
  <si>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</si>
  <si>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</si>
  <si>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</si>
  <si>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</si>
  <si>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</si>
  <si>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</si>
  <si>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</si>
  <si>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</si>
  <si>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</si>
  <si>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</si>
  <si>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</si>
  <si>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</si>
  <si>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</si>
  <si>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</si>
  <si>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</si>
  <si>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</si>
  <si>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</si>
  <si>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</si>
  <si>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</si>
  <si>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</si>
  <si>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</si>
  <si>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</si>
  <si>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</si>
  <si>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</si>
  <si>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</si>
  <si>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</si>
  <si>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</si>
  <si>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</si>
  <si>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</si>
  <si>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</si>
  <si>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</si>
  <si>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</si>
  <si>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</si>
  <si>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</si>
  <si>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</si>
  <si>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</si>
  <si>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</si>
  <si>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</si>
  <si>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</si>
  <si>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</si>
  <si>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</si>
  <si>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</si>
  <si>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</si>
  <si>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</si>
  <si>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</si>
  <si>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</si>
  <si>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</si>
  <si>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</si>
  <si>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</si>
  <si>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</si>
  <si>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</si>
  <si>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</si>
  <si>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</si>
  <si>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</si>
  <si>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</si>
  <si>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</si>
  <si>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</si>
  <si>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</si>
  <si>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</si>
  <si>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</si>
  <si>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</si>
  <si>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</si>
  <si>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</si>
  <si>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</si>
  <si>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</si>
  <si>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</si>
  <si>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</si>
  <si>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</si>
  <si>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</si>
  <si>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</si>
  <si>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</si>
  <si>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</si>
  <si>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</si>
  <si>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</si>
  <si>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</si>
  <si>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</si>
  <si>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</si>
  <si>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</si>
  <si>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</si>
  <si>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</si>
  <si>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</si>
  <si>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</si>
  <si>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</si>
  <si>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</si>
  <si>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</si>
  <si>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</si>
  <si>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</si>
  <si>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</si>
  <si>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</si>
  <si>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</si>
  <si>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</si>
  <si>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</si>
  <si>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</si>
  <si>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</si>
  <si>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</si>
  <si>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</si>
  <si>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</si>
  <si>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</si>
  <si>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</si>
  <si>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</si>
  <si>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</si>
  <si>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</si>
  <si>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</si>
  <si>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&gt;=80</t>
    <phoneticPr fontId="2" type="noConversion"/>
  </si>
  <si>
    <t>성별</t>
  </si>
  <si>
    <t>남</t>
  </si>
  <si>
    <t>여</t>
  </si>
  <si>
    <t>총합계</t>
  </si>
  <si>
    <t>진료과목</t>
  </si>
  <si>
    <t>가정의학과</t>
  </si>
  <si>
    <t>소화기내과</t>
  </si>
  <si>
    <t>신경외과</t>
  </si>
  <si>
    <t>정형외과</t>
  </si>
  <si>
    <t>피부과</t>
  </si>
  <si>
    <t>호흡기내과</t>
  </si>
  <si>
    <t>흉부외과</t>
  </si>
  <si>
    <t>산부인과</t>
  </si>
  <si>
    <t>진료일</t>
  </si>
  <si>
    <t>개월(진료일)</t>
  </si>
  <si>
    <t>1월</t>
  </si>
  <si>
    <t>4월</t>
  </si>
  <si>
    <t>2월</t>
  </si>
  <si>
    <t>3월</t>
  </si>
  <si>
    <t>12월</t>
  </si>
  <si>
    <t>5월</t>
  </si>
  <si>
    <t>(모두)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</si>
  <si>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</si>
  <si>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</si>
  <si>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</si>
  <si>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</si>
  <si>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</si>
  <si>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</si>
  <si>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</si>
  <si>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</si>
  <si>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</si>
  <si>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김지수</t>
  </si>
  <si>
    <t>B215</t>
  </si>
  <si>
    <t>소금진</t>
  </si>
  <si>
    <t>김종남</t>
  </si>
  <si>
    <t>A018</t>
  </si>
  <si>
    <t>강말순</t>
  </si>
  <si>
    <t>박종식</t>
  </si>
  <si>
    <t>F302</t>
  </si>
  <si>
    <t>김상호</t>
  </si>
  <si>
    <t>남민종</t>
  </si>
  <si>
    <t>B216</t>
  </si>
  <si>
    <t>김병철</t>
  </si>
  <si>
    <t>A051</t>
  </si>
  <si>
    <t>전만호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</si>
  <si>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</si>
  <si>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</si>
  <si>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</si>
  <si>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</si>
  <si>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</si>
  <si>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</si>
  <si>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</si>
  <si>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</si>
  <si>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</si>
  <si>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하석태</t>
  </si>
  <si>
    <t>C101</t>
  </si>
  <si>
    <t>진보람</t>
  </si>
  <si>
    <t>F301</t>
  </si>
  <si>
    <t>오현정</t>
  </si>
  <si>
    <t>C229</t>
  </si>
  <si>
    <t>이태백</t>
  </si>
  <si>
    <t>편영표</t>
  </si>
  <si>
    <t>D372</t>
  </si>
  <si>
    <t>김서우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</si>
  <si>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</si>
  <si>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</si>
  <si>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</si>
  <si>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</si>
  <si>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</si>
  <si>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</si>
  <si>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</si>
  <si>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</si>
  <si>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</si>
  <si>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</si>
  <si>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</si>
  <si>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</si>
  <si>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</si>
  <si>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</si>
  <si>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</si>
  <si>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</si>
  <si>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</si>
  <si>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</si>
  <si>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</si>
  <si>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</si>
  <si>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</si>
  <si>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</si>
  <si>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</si>
  <si>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</si>
  <si>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</si>
  <si>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</si>
  <si>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</si>
  <si>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</si>
  <si>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진료비</t>
    <phoneticPr fontId="2" type="noConversion"/>
  </si>
  <si>
    <t>1급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</si>
</sst>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0;[Red][=0]&quot;※&quot;;00;[Blue]General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4B-4BEA-9CB7-52CD4C09D48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1</xdr:row>
          <xdr:rowOff>9525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D" refreshedDate="45547.401267939815" backgroundQuery="1" createdVersion="8" refreshedVersion="8" minRefreshableVersion="3" recordCount="28" xr:uid="{04C4B005-B533-4AAD-A3A2-EB55B1F6DF62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18E6A9-F179-448D-BCFF-BB5E3E369BF3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1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M27" sqref="M27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5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OR(3&gt;=_xlfn.RANK.EQ($G4,$G$4:$G$35),3&gt;=_xlfn.RANK.EQ($G4,$G$4:$G$35,1))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>
      <selection activeCell="G13" sqref="G13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workbookViewId="0">
      <selection activeCell="I4" sqref="I4:I30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 t="array" ref="I4">IF(D4&lt;70,"재수강",HLOOKUP(SUMPRODUCT(D4:G4,$M$21:$P$21),$M$24:$Q$26,3,TRUE))</f>
        <v>下</v>
      </c>
      <c r="J4" s="1" t="str" cm="1">
        <f t="array" ref="J4">fn비고(D4,E4,F4,H4)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array" ref="I5">IF(D5&lt;70,"재수강",HLOOKUP(SUMPRODUCT(D5:G5,$M$21:$P$21),$M$24:$Q$26,3,TRUE))</f>
        <v>上</v>
      </c>
      <c r="J5" s="1" t="str" cm="1">
        <f t="array" ref="J5">fn비고(D5,E5,F5,H5)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array" ref="I6">IF(D6&lt;70,"재수강",HLOOKUP(SUMPRODUCT(D6:G6,$M$21:$P$21),$M$24:$Q$26,3,TRUE))</f>
        <v>上</v>
      </c>
      <c r="J6" s="1" t="str" cm="1">
        <f t="array" ref="J6">fn비고(D6,E6,F6,H6)</f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array" ref="I7">IF(D7&lt;70,"재수강",HLOOKUP(SUMPRODUCT(D7:G7,$M$21:$P$21),$M$24:$Q$26,3,TRUE))</f>
        <v>下</v>
      </c>
      <c r="J7" s="1" t="str" cm="1">
        <f t="array" ref="J7">fn비고(D7,E7,F7,H7)</f>
        <v/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array" ref="I8">IF(D8&lt;70,"재수강",HLOOKUP(SUMPRODUCT(D8:G8,$M$21:$P$21),$M$24:$Q$26,3,TRUE))</f>
        <v>재수강</v>
      </c>
      <c r="J8" s="1" t="str" cm="1">
        <f t="array" ref="J8">fn비고(D8,E8,F8,H8)</f>
        <v/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array" ref="I9">IF(D9&lt;70,"재수강",HLOOKUP(SUMPRODUCT(D9:G9,$M$21:$P$21),$M$24:$Q$26,3,TRUE))</f>
        <v>노력요망</v>
      </c>
      <c r="J9" s="1" t="str" cm="1">
        <f t="array" ref="J9">fn비고(D9,E9,F9,H9)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array" ref="I10">IF(D10&lt;70,"재수강",HLOOKUP(SUMPRODUCT(D10:G10,$M$21:$P$21),$M$24:$Q$26,3,TRUE))</f>
        <v>上</v>
      </c>
      <c r="J10" s="1" t="str" cm="1">
        <f t="array" ref="J10">fn비고(D10,E10,F10,H10)</f>
        <v>Best★94</v>
      </c>
      <c r="L10" s="1" t="s">
        <v>17</v>
      </c>
      <c r="M10" s="1" t="str">
        <f t="array" ref="M10">INDEX($B$4:$B$30,MATCH(MAX(($C$4:$C$30=$L10)*($H$4:$H$30=M$9)*($F$4:$F$30)),($C$4:$C$30=$L10)*($H$4:$H$30=M$9)*($F$4:$F$30),0))</f>
        <v>03M262</v>
      </c>
      <c r="N10" s="1" t="str">
        <f t="array" ref="N10">INDEX($B$4:$B$30,MATCH(MAX(($C$4:$C$30=$L10)*($H$4:$H$30=N$9)*($F$4:$F$30)),($C$4:$C$30=$L10)*($H$4:$H$30=N$9)*($F$4:$F$30),0))</f>
        <v>03M254</v>
      </c>
      <c r="O10" s="1" t="str">
        <f t="array" ref="O10">INDEX($B$4:$B$30,MATCH(MAX(($C$4:$C$30=$L10)*($H$4:$H$30=O$9)*($F$4:$F$30)),($C$4:$C$30=$L10)*($H$4:$H$30=O$9)*($F$4:$F$30),0))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array" ref="I11">IF(D11&lt;70,"재수강",HLOOKUP(SUMPRODUCT(D11:G11,$M$21:$P$21),$M$24:$Q$26,3,TRUE))</f>
        <v>上</v>
      </c>
      <c r="J11" s="1" t="str" cm="1">
        <f t="array" ref="J11">fn비고(D11,E11,F11,H11)</f>
        <v>Best★92.5</v>
      </c>
      <c r="L11" s="1" t="s">
        <v>24</v>
      </c>
      <c r="M11" s="1" t="str">
        <f t="array" ref="M11">INDEX($B$4:$B$30,MATCH(MAX(($C$4:$C$30=$L11)*($H$4:$H$30=M$9)*($F$4:$F$30)),($C$4:$C$30=$L11)*($H$4:$H$30=M$9)*($F$4:$F$30),0))</f>
        <v>03G256</v>
      </c>
      <c r="N11" s="1" t="str">
        <f t="array" ref="N11">INDEX($B$4:$B$30,MATCH(MAX(($C$4:$C$30=$L11)*($H$4:$H$30=N$9)*($F$4:$F$30)),($C$4:$C$30=$L11)*($H$4:$H$30=N$9)*($F$4:$F$30),0))</f>
        <v>02L334</v>
      </c>
      <c r="O11" s="1" t="str">
        <f t="array" ref="O11">INDEX($B$4:$B$30,MATCH(MAX(($C$4:$C$30=$L11)*($H$4:$H$30=O$9)*($F$4:$F$30)),($C$4:$C$30=$L11)*($H$4:$H$30=O$9)*($F$4:$F$30),0))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array" ref="I12">IF(D12&lt;70,"재수강",HLOOKUP(SUMPRODUCT(D12:G12,$M$21:$P$21),$M$24:$Q$26,3,TRUE))</f>
        <v>보충학습</v>
      </c>
      <c r="J12" s="1" t="str" cm="1">
        <f t="array" ref="J12">fn비고(D12,E12,F12,H12)</f>
        <v/>
      </c>
      <c r="L12" s="1" t="s">
        <v>18</v>
      </c>
      <c r="M12" s="1" t="str">
        <f t="array" ref="M12">INDEX($B$4:$B$30,MATCH(MAX(($C$4:$C$30=$L12)*($H$4:$H$30=M$9)*($F$4:$F$30)),($C$4:$C$30=$L12)*($H$4:$H$30=M$9)*($F$4:$F$30),0))</f>
        <v>01M337</v>
      </c>
      <c r="N12" s="1" t="str">
        <f t="array" ref="N12">INDEX($B$4:$B$30,MATCH(MAX(($C$4:$C$30=$L12)*($H$4:$H$30=N$9)*($F$4:$F$30)),($C$4:$C$30=$L12)*($H$4:$H$30=N$9)*($F$4:$F$30),0))</f>
        <v>02G327</v>
      </c>
      <c r="O12" s="1" t="str">
        <f t="array" ref="O12">INDEX($B$4:$B$30,MATCH(MAX(($C$4:$C$30=$L12)*($H$4:$H$30=O$9)*($F$4:$F$30)),($C$4:$C$30=$L12)*($H$4:$H$30=O$9)*($F$4:$F$30),0))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array" ref="I13">IF(D13&lt;70,"재수강",HLOOKUP(SUMPRODUCT(D13:G13,$M$21:$P$21),$M$24:$Q$26,3,TRUE))</f>
        <v>中</v>
      </c>
      <c r="J13" s="1" t="str" cm="1">
        <f t="array" ref="J13">fn비고(D13,E13,F13,H13)</f>
        <v/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array" ref="I14">IF(D14&lt;70,"재수강",HLOOKUP(SUMPRODUCT(D14:G14,$M$21:$P$21),$M$24:$Q$26,3,TRUE))</f>
        <v>中</v>
      </c>
      <c r="J14" s="1" t="str" cm="1">
        <f t="array" ref="J14">fn비고(D14,E14,F14,H14)</f>
        <v/>
      </c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array" ref="I15">IF(D15&lt;70,"재수강",HLOOKUP(SUMPRODUCT(D15:G15,$M$21:$P$21),$M$24:$Q$26,3,TRUE))</f>
        <v>재수강</v>
      </c>
      <c r="J15" s="1" t="str" cm="1">
        <f t="array" ref="J15">fn비고(D15,E15,F15,H15)</f>
        <v/>
      </c>
      <c r="L15" s="32" t="s">
        <v>32</v>
      </c>
      <c r="M15" s="32"/>
      <c r="N15" t="s">
        <v>9</v>
      </c>
      <c r="O15" t="s">
        <v>190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array" ref="I16">IF(D16&lt;70,"재수강",HLOOKUP(SUMPRODUCT(D16:G16,$M$21:$P$21),$M$24:$Q$26,3,TRUE))</f>
        <v>上</v>
      </c>
      <c r="J16" s="1" t="str" cm="1">
        <f t="array" ref="J16">fn비고(D16,E16,F16,H16)</f>
        <v>Best★100</v>
      </c>
      <c r="L16" s="33">
        <f>DCOUNT($B$3:$J$30,1,$N$15:$O$16)</f>
        <v>0</v>
      </c>
      <c r="M16" s="33"/>
      <c r="N16" t="s">
        <v>191</v>
      </c>
      <c r="O16" t="b">
        <f>F4&gt;E4</f>
        <v>0</v>
      </c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array" ref="I17">IF(D17&lt;70,"재수강",HLOOKUP(SUMPRODUCT(D17:G17,$M$21:$P$21),$M$24:$Q$26,3,TRUE))</f>
        <v>中</v>
      </c>
      <c r="J17" s="1" t="str" cm="1">
        <f t="array" ref="J17">fn비고(D17,E17,F17,H17)</f>
        <v/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array" ref="I18">IF(D18&lt;70,"재수강",HLOOKUP(SUMPRODUCT(D18:G18,$M$21:$P$21),$M$24:$Q$26,3,TRUE))</f>
        <v>下</v>
      </c>
      <c r="J18" s="1" t="str" cm="1">
        <f t="array" ref="J18">fn비고(D18,E18,F18,H18)</f>
        <v/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array" ref="I19">IF(D19&lt;70,"재수강",HLOOKUP(SUMPRODUCT(D19:G19,$M$21:$P$21),$M$24:$Q$26,3,TRUE))</f>
        <v>재수강</v>
      </c>
      <c r="J19" s="1" t="str" cm="1">
        <f t="array" ref="J19">fn비고(D19,E19,F19,H19)</f>
        <v/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array" ref="I20">IF(D20&lt;70,"재수강",HLOOKUP(SUMPRODUCT(D20:G20,$M$21:$P$21),$M$24:$Q$26,3,TRUE))</f>
        <v>노력요망</v>
      </c>
      <c r="J20" s="1" t="str" cm="1">
        <f t="array" ref="J20">fn비고(D20,E20,F20,H20)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array" ref="I21">IF(D21&lt;70,"재수강",HLOOKUP(SUMPRODUCT(D21:G21,$M$21:$P$21),$M$24:$Q$26,3,TRUE))</f>
        <v>中</v>
      </c>
      <c r="J21" s="1" t="str" cm="1">
        <f t="array" ref="J21">fn비고(D21,E21,F21,H21)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array" ref="I22">IF(D22&lt;70,"재수강",HLOOKUP(SUMPRODUCT(D22:G22,$M$21:$P$21),$M$24:$Q$26,3,TRUE))</f>
        <v>재수강</v>
      </c>
      <c r="J22" s="1" t="str" cm="1">
        <f t="array" ref="J22">fn비고(D22,E22,F22,H22)</f>
        <v/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array" ref="I23">IF(D23&lt;70,"재수강",HLOOKUP(SUMPRODUCT(D23:G23,$M$21:$P$21),$M$24:$Q$26,3,TRUE))</f>
        <v>下</v>
      </c>
      <c r="J23" s="1" t="str" cm="1">
        <f t="array" ref="J23">fn비고(D23,E23,F23,H23)</f>
        <v/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array" ref="I24">IF(D24&lt;70,"재수강",HLOOKUP(SUMPRODUCT(D24:G24,$M$21:$P$21),$M$24:$Q$26,3,TRUE))</f>
        <v>中</v>
      </c>
      <c r="J24" s="1" t="str" cm="1">
        <f t="array" ref="J24">fn비고(D24,E24,F24,H24)</f>
        <v/>
      </c>
      <c r="L24" s="34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array" ref="I25">IF(D25&lt;70,"재수강",HLOOKUP(SUMPRODUCT(D25:G25,$M$21:$P$21),$M$24:$Q$26,3,TRUE))</f>
        <v>재수강</v>
      </c>
      <c r="J25" s="1" t="str" cm="1">
        <f t="array" ref="J25">fn비고(D25,E25,F25,H25)</f>
        <v/>
      </c>
      <c r="L25" s="34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array" ref="I26">IF(D26&lt;70,"재수강",HLOOKUP(SUMPRODUCT(D26:G26,$M$21:$P$21),$M$24:$Q$26,3,TRUE))</f>
        <v>下</v>
      </c>
      <c r="J26" s="1" t="str" cm="1">
        <f t="array" ref="J26">fn비고(D26,E26,F26,H26)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array" ref="I27">IF(D27&lt;70,"재수강",HLOOKUP(SUMPRODUCT(D27:G27,$M$21:$P$21),$M$24:$Q$26,3,TRUE))</f>
        <v>中</v>
      </c>
      <c r="J27" s="1" t="str" cm="1">
        <f t="array" ref="J27">fn비고(D27,E27,F27,H27)</f>
        <v/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array" ref="I28">IF(D28&lt;70,"재수강",HLOOKUP(SUMPRODUCT(D28:G28,$M$21:$P$21),$M$24:$Q$26,3,TRUE))</f>
        <v>中</v>
      </c>
      <c r="J28" s="1" t="str" cm="1">
        <f t="array" ref="J28">fn비고(D28,E28,F28,H28)</f>
        <v/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array" ref="I29">IF(D29&lt;70,"재수강",HLOOKUP(SUMPRODUCT(D29:G29,$M$21:$P$21),$M$24:$Q$26,3,TRUE))</f>
        <v>下</v>
      </c>
      <c r="J29" s="1" t="str" cm="1">
        <f t="array" ref="J29">fn비고(D29,E29,F29,H29)</f>
        <v/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array" ref="I30">IF(D30&lt;70,"재수강",HLOOKUP(SUMPRODUCT(D30:G30,$M$21:$P$21),$M$24:$Q$26,3,TRUE))</f>
        <v>재수강</v>
      </c>
      <c r="J30" s="1" t="str" cm="1">
        <f t="array" ref="J30">fn비고(D30,E30,F30,H30)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F15" sqref="F15"/>
    </sheetView>
  </sheetViews>
  <sheetFormatPr defaultRowHeight="16.5" x14ac:dyDescent="0.3"/>
  <cols>
    <col min="1" max="1" width="7.5" bestFit="1" customWidth="1"/>
    <col min="2" max="2" width="16.625" bestFit="1" customWidth="1"/>
    <col min="3" max="7" width="13.125" bestFit="1" customWidth="1"/>
  </cols>
  <sheetData>
    <row r="2" spans="1:3" x14ac:dyDescent="0.3">
      <c r="A2" s="36" t="s">
        <v>196</v>
      </c>
      <c r="B2" t="s">
        <v>213</v>
      </c>
    </row>
    <row r="4" spans="1:3" x14ac:dyDescent="0.3">
      <c r="A4" s="38" t="s">
        <v>192</v>
      </c>
      <c r="B4" s="38" t="s">
        <v>206</v>
      </c>
      <c r="C4" s="5" t="s">
        <v>214</v>
      </c>
    </row>
    <row r="5" spans="1:3" x14ac:dyDescent="0.3">
      <c r="A5" s="5" t="s">
        <v>193</v>
      </c>
      <c r="B5" s="5"/>
      <c r="C5" s="37">
        <v>58200</v>
      </c>
    </row>
    <row r="6" spans="1:3" x14ac:dyDescent="0.3">
      <c r="A6" s="5"/>
      <c r="B6" s="5" t="s">
        <v>207</v>
      </c>
      <c r="C6" s="37">
        <v>58200</v>
      </c>
    </row>
    <row r="7" spans="1:3" x14ac:dyDescent="0.3">
      <c r="A7" s="5"/>
      <c r="B7" s="5" t="s">
        <v>209</v>
      </c>
      <c r="C7" s="37">
        <v>47000</v>
      </c>
    </row>
    <row r="8" spans="1:3" x14ac:dyDescent="0.3">
      <c r="A8" s="5"/>
      <c r="B8" s="5" t="s">
        <v>210</v>
      </c>
      <c r="C8" s="37">
        <v>46000</v>
      </c>
    </row>
    <row r="9" spans="1:3" x14ac:dyDescent="0.3">
      <c r="A9" s="5"/>
      <c r="B9" s="5" t="s">
        <v>208</v>
      </c>
      <c r="C9" s="37">
        <v>31000</v>
      </c>
    </row>
    <row r="10" spans="1:3" x14ac:dyDescent="0.3">
      <c r="A10" s="5"/>
      <c r="B10" s="5" t="s">
        <v>211</v>
      </c>
      <c r="C10" s="37">
        <v>19000</v>
      </c>
    </row>
    <row r="11" spans="1:3" x14ac:dyDescent="0.3">
      <c r="A11" s="5" t="s">
        <v>194</v>
      </c>
      <c r="B11" s="5"/>
      <c r="C11" s="37">
        <v>46000</v>
      </c>
    </row>
    <row r="12" spans="1:3" x14ac:dyDescent="0.3">
      <c r="A12" s="5"/>
      <c r="B12" s="5" t="s">
        <v>207</v>
      </c>
      <c r="C12" s="37">
        <v>40000</v>
      </c>
    </row>
    <row r="13" spans="1:3" x14ac:dyDescent="0.3">
      <c r="A13" s="5"/>
      <c r="B13" s="5" t="s">
        <v>209</v>
      </c>
      <c r="C13" s="37">
        <v>46000</v>
      </c>
    </row>
    <row r="14" spans="1:3" x14ac:dyDescent="0.3">
      <c r="A14" s="5"/>
      <c r="B14" s="5" t="s">
        <v>210</v>
      </c>
      <c r="C14" s="37">
        <v>27000</v>
      </c>
    </row>
    <row r="15" spans="1:3" x14ac:dyDescent="0.3">
      <c r="A15" s="5"/>
      <c r="B15" s="5" t="s">
        <v>212</v>
      </c>
      <c r="C15" s="37">
        <v>30100</v>
      </c>
    </row>
    <row r="16" spans="1:3" x14ac:dyDescent="0.3">
      <c r="A16" s="5"/>
      <c r="B16" s="5" t="s">
        <v>211</v>
      </c>
      <c r="C16" s="37">
        <v>45000</v>
      </c>
    </row>
    <row r="17" spans="1:3" x14ac:dyDescent="0.3">
      <c r="A17" s="5" t="s">
        <v>195</v>
      </c>
      <c r="B17" s="5"/>
      <c r="C17" s="37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L12" sqref="L12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215</v>
      </c>
      <c r="B3" t="s">
        <v>216</v>
      </c>
      <c r="C3" t="s">
        <v>217</v>
      </c>
      <c r="D3" t="s">
        <v>192</v>
      </c>
      <c r="E3" t="s">
        <v>196</v>
      </c>
      <c r="F3" t="s">
        <v>218</v>
      </c>
      <c r="G3" t="s">
        <v>205</v>
      </c>
      <c r="H3" t="s">
        <v>219</v>
      </c>
      <c r="I3" t="s">
        <v>220</v>
      </c>
      <c r="K3" s="2" t="str">
        <f>"*"&amp;"외과"</f>
        <v>*외과</v>
      </c>
      <c r="L3" s="2" t="s">
        <v>284</v>
      </c>
    </row>
    <row r="4" spans="1:12" x14ac:dyDescent="0.3">
      <c r="A4" t="s">
        <v>221</v>
      </c>
      <c r="B4" t="s">
        <v>222</v>
      </c>
      <c r="C4" s="13">
        <v>31900</v>
      </c>
      <c r="D4" t="s">
        <v>194</v>
      </c>
      <c r="E4" t="s">
        <v>202</v>
      </c>
      <c r="F4" t="s">
        <v>223</v>
      </c>
      <c r="G4" s="13">
        <v>44931</v>
      </c>
      <c r="H4" s="14">
        <v>0.38194444444444442</v>
      </c>
      <c r="I4">
        <v>40000</v>
      </c>
      <c r="K4" s="2" t="s">
        <v>202</v>
      </c>
      <c r="L4" s="39">
        <v>34666.666666666664</v>
      </c>
    </row>
    <row r="5" spans="1:12" x14ac:dyDescent="0.3">
      <c r="A5" t="s">
        <v>224</v>
      </c>
      <c r="B5" t="s">
        <v>225</v>
      </c>
      <c r="C5" s="13">
        <v>32234</v>
      </c>
      <c r="D5" t="s">
        <v>193</v>
      </c>
      <c r="E5" t="s">
        <v>201</v>
      </c>
      <c r="F5" t="s">
        <v>226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227</v>
      </c>
      <c r="B6" t="s">
        <v>228</v>
      </c>
      <c r="C6" s="13">
        <v>31386</v>
      </c>
      <c r="D6" t="s">
        <v>194</v>
      </c>
      <c r="E6" t="s">
        <v>203</v>
      </c>
      <c r="F6" t="s">
        <v>229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230</v>
      </c>
      <c r="B7" t="s">
        <v>231</v>
      </c>
      <c r="C7" s="13">
        <v>27520</v>
      </c>
      <c r="D7" t="s">
        <v>193</v>
      </c>
      <c r="E7" t="s">
        <v>198</v>
      </c>
      <c r="F7" t="s">
        <v>232</v>
      </c>
      <c r="G7" s="13">
        <v>44979</v>
      </c>
      <c r="H7" s="14">
        <v>0.57638888888888895</v>
      </c>
      <c r="I7">
        <v>16000</v>
      </c>
    </row>
    <row r="8" spans="1:12" x14ac:dyDescent="0.3">
      <c r="A8" t="s">
        <v>233</v>
      </c>
      <c r="B8" t="s">
        <v>234</v>
      </c>
      <c r="C8" s="13">
        <v>38114</v>
      </c>
      <c r="D8" t="s">
        <v>193</v>
      </c>
      <c r="E8" t="s">
        <v>201</v>
      </c>
      <c r="F8" t="s">
        <v>226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235</v>
      </c>
      <c r="B9" t="s">
        <v>236</v>
      </c>
      <c r="C9" s="13">
        <v>27522</v>
      </c>
      <c r="D9" t="s">
        <v>193</v>
      </c>
      <c r="E9" t="s">
        <v>199</v>
      </c>
      <c r="F9" t="s">
        <v>237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238</v>
      </c>
      <c r="B10" t="s">
        <v>239</v>
      </c>
      <c r="C10" s="13">
        <v>21282</v>
      </c>
      <c r="D10" t="s">
        <v>193</v>
      </c>
      <c r="E10" t="s">
        <v>203</v>
      </c>
      <c r="F10" t="s">
        <v>229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240</v>
      </c>
      <c r="B11" t="s">
        <v>241</v>
      </c>
      <c r="C11" s="13">
        <v>29313</v>
      </c>
      <c r="D11" t="s">
        <v>194</v>
      </c>
      <c r="E11" t="s">
        <v>201</v>
      </c>
      <c r="F11" t="s">
        <v>226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242</v>
      </c>
      <c r="B12" t="s">
        <v>243</v>
      </c>
      <c r="C12" s="13">
        <v>36833</v>
      </c>
      <c r="D12" t="s">
        <v>193</v>
      </c>
      <c r="E12" t="s">
        <v>203</v>
      </c>
      <c r="F12" t="s">
        <v>229</v>
      </c>
      <c r="G12" s="13">
        <v>44917</v>
      </c>
      <c r="H12" s="14">
        <v>0.63888888888888895</v>
      </c>
      <c r="I12">
        <v>12500</v>
      </c>
    </row>
    <row r="13" spans="1:12" x14ac:dyDescent="0.3">
      <c r="A13" t="s">
        <v>244</v>
      </c>
      <c r="B13" t="s">
        <v>245</v>
      </c>
      <c r="C13" s="13">
        <v>34833</v>
      </c>
      <c r="D13" t="s">
        <v>193</v>
      </c>
      <c r="E13" t="s">
        <v>200</v>
      </c>
      <c r="F13" t="s">
        <v>246</v>
      </c>
      <c r="G13" s="13">
        <v>44941</v>
      </c>
      <c r="H13" s="14">
        <v>0.47222222222222227</v>
      </c>
      <c r="I13">
        <v>58200</v>
      </c>
    </row>
    <row r="14" spans="1:12" x14ac:dyDescent="0.3">
      <c r="A14" t="s">
        <v>247</v>
      </c>
      <c r="B14" t="s">
        <v>248</v>
      </c>
      <c r="C14" s="13">
        <v>17811</v>
      </c>
      <c r="D14" t="s">
        <v>194</v>
      </c>
      <c r="E14" t="s">
        <v>199</v>
      </c>
      <c r="F14" t="s">
        <v>237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249</v>
      </c>
      <c r="B15" t="s">
        <v>250</v>
      </c>
      <c r="C15" s="13">
        <v>34607</v>
      </c>
      <c r="D15" t="s">
        <v>194</v>
      </c>
      <c r="E15" t="s">
        <v>202</v>
      </c>
      <c r="F15" t="s">
        <v>223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251</v>
      </c>
      <c r="B16" t="s">
        <v>252</v>
      </c>
      <c r="C16" s="13">
        <v>19541</v>
      </c>
      <c r="D16" t="s">
        <v>193</v>
      </c>
      <c r="E16" t="s">
        <v>197</v>
      </c>
      <c r="F16" t="s">
        <v>253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254</v>
      </c>
      <c r="B17" t="s">
        <v>255</v>
      </c>
      <c r="C17" s="13">
        <v>36962</v>
      </c>
      <c r="D17" t="s">
        <v>194</v>
      </c>
      <c r="E17" t="s">
        <v>204</v>
      </c>
      <c r="F17" t="s">
        <v>256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257</v>
      </c>
      <c r="B18" t="s">
        <v>258</v>
      </c>
      <c r="C18" s="13">
        <v>32267</v>
      </c>
      <c r="D18" t="s">
        <v>194</v>
      </c>
      <c r="E18" t="s">
        <v>201</v>
      </c>
      <c r="F18" t="s">
        <v>226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259</v>
      </c>
      <c r="B19" t="s">
        <v>260</v>
      </c>
      <c r="C19" s="13">
        <v>26819</v>
      </c>
      <c r="D19" t="s">
        <v>193</v>
      </c>
      <c r="E19" t="s">
        <v>203</v>
      </c>
      <c r="F19" t="s">
        <v>229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261</v>
      </c>
      <c r="B20" t="s">
        <v>262</v>
      </c>
      <c r="C20" s="13">
        <v>34097</v>
      </c>
      <c r="D20" t="s">
        <v>194</v>
      </c>
      <c r="E20" t="s">
        <v>204</v>
      </c>
      <c r="F20" t="s">
        <v>256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263</v>
      </c>
      <c r="B21" t="s">
        <v>264</v>
      </c>
      <c r="C21" s="13">
        <v>37020</v>
      </c>
      <c r="D21" t="s">
        <v>194</v>
      </c>
      <c r="E21" t="s">
        <v>197</v>
      </c>
      <c r="F21" t="s">
        <v>253</v>
      </c>
      <c r="G21" s="13">
        <v>44980</v>
      </c>
      <c r="H21" s="14">
        <v>0.47222222222222227</v>
      </c>
      <c r="I21">
        <v>24000</v>
      </c>
    </row>
    <row r="22" spans="1:9" x14ac:dyDescent="0.3">
      <c r="A22" t="s">
        <v>265</v>
      </c>
      <c r="B22" t="s">
        <v>266</v>
      </c>
      <c r="C22" s="13">
        <v>28589</v>
      </c>
      <c r="D22" t="s">
        <v>193</v>
      </c>
      <c r="E22" t="s">
        <v>202</v>
      </c>
      <c r="F22" t="s">
        <v>223</v>
      </c>
      <c r="G22" s="13">
        <v>44909</v>
      </c>
      <c r="H22" s="14">
        <v>0.6875</v>
      </c>
      <c r="I22">
        <v>19000</v>
      </c>
    </row>
    <row r="23" spans="1:9" x14ac:dyDescent="0.3">
      <c r="A23" t="s">
        <v>267</v>
      </c>
      <c r="B23" t="s">
        <v>268</v>
      </c>
      <c r="C23" s="13">
        <v>21801</v>
      </c>
      <c r="D23" t="s">
        <v>194</v>
      </c>
      <c r="E23" t="s">
        <v>198</v>
      </c>
      <c r="F23" t="s">
        <v>232</v>
      </c>
      <c r="G23" s="13">
        <v>44942</v>
      </c>
      <c r="H23" s="14">
        <v>0.74305555555555547</v>
      </c>
      <c r="I23">
        <v>28000</v>
      </c>
    </row>
    <row r="24" spans="1:9" x14ac:dyDescent="0.3">
      <c r="A24" t="s">
        <v>269</v>
      </c>
      <c r="B24" t="s">
        <v>270</v>
      </c>
      <c r="C24" s="13">
        <v>36042</v>
      </c>
      <c r="D24" t="s">
        <v>194</v>
      </c>
      <c r="E24" t="s">
        <v>204</v>
      </c>
      <c r="F24" t="s">
        <v>256</v>
      </c>
      <c r="G24" s="13">
        <v>44978</v>
      </c>
      <c r="H24" s="14">
        <v>0.68055555555555547</v>
      </c>
      <c r="I24">
        <v>20000</v>
      </c>
    </row>
    <row r="25" spans="1:9" x14ac:dyDescent="0.3">
      <c r="A25" t="s">
        <v>271</v>
      </c>
      <c r="B25" t="s">
        <v>163</v>
      </c>
      <c r="C25" s="13">
        <v>19036</v>
      </c>
      <c r="D25" t="s">
        <v>193</v>
      </c>
      <c r="E25" t="s">
        <v>198</v>
      </c>
      <c r="F25" t="s">
        <v>232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272</v>
      </c>
      <c r="B26" t="s">
        <v>273</v>
      </c>
      <c r="C26" s="13">
        <v>36388</v>
      </c>
      <c r="D26" t="s">
        <v>193</v>
      </c>
      <c r="E26" t="s">
        <v>199</v>
      </c>
      <c r="F26" t="s">
        <v>237</v>
      </c>
      <c r="G26" s="13">
        <v>44991</v>
      </c>
      <c r="H26" s="14">
        <v>0.57638888888888895</v>
      </c>
      <c r="I26">
        <v>14000</v>
      </c>
    </row>
    <row r="27" spans="1:9" x14ac:dyDescent="0.3">
      <c r="A27" t="s">
        <v>274</v>
      </c>
      <c r="B27" t="s">
        <v>275</v>
      </c>
      <c r="C27" s="13">
        <v>38679</v>
      </c>
      <c r="D27" t="s">
        <v>193</v>
      </c>
      <c r="E27" t="s">
        <v>200</v>
      </c>
      <c r="F27" t="s">
        <v>246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276</v>
      </c>
      <c r="B28" t="s">
        <v>277</v>
      </c>
      <c r="C28" s="13">
        <v>27266</v>
      </c>
      <c r="D28" t="s">
        <v>193</v>
      </c>
      <c r="E28" t="s">
        <v>197</v>
      </c>
      <c r="F28" t="s">
        <v>253</v>
      </c>
      <c r="G28" s="13">
        <v>45032</v>
      </c>
      <c r="H28" s="14">
        <v>0.68055555555555547</v>
      </c>
      <c r="I28">
        <v>31000</v>
      </c>
    </row>
    <row r="29" spans="1:9" x14ac:dyDescent="0.3">
      <c r="A29" t="s">
        <v>278</v>
      </c>
      <c r="B29" t="s">
        <v>279</v>
      </c>
      <c r="C29" s="13">
        <v>15912</v>
      </c>
      <c r="D29" t="s">
        <v>193</v>
      </c>
      <c r="E29" t="s">
        <v>203</v>
      </c>
      <c r="F29" t="s">
        <v>229</v>
      </c>
      <c r="G29" s="13">
        <v>44997</v>
      </c>
      <c r="H29" s="14">
        <v>0.625</v>
      </c>
      <c r="I29">
        <v>13000</v>
      </c>
    </row>
    <row r="30" spans="1:9" x14ac:dyDescent="0.3">
      <c r="A30" t="s">
        <v>280</v>
      </c>
      <c r="B30" t="s">
        <v>281</v>
      </c>
      <c r="C30" s="13">
        <v>31758</v>
      </c>
      <c r="D30" t="s">
        <v>194</v>
      </c>
      <c r="E30" t="s">
        <v>204</v>
      </c>
      <c r="F30" t="s">
        <v>256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282</v>
      </c>
      <c r="B31" t="s">
        <v>283</v>
      </c>
      <c r="C31" s="13">
        <v>28352</v>
      </c>
      <c r="D31" t="s">
        <v>193</v>
      </c>
      <c r="E31" t="s">
        <v>200</v>
      </c>
      <c r="F31" t="s">
        <v>246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K19" sqref="K19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19050</xdr:colOff>
                    <xdr:row>1</xdr:row>
                    <xdr:rowOff>9525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19050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L15" sqref="L15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K11" sqref="K11"/>
    </sheetView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9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 t="s">
        <v>182</v>
      </c>
      <c r="B5" s="2" t="s">
        <v>163</v>
      </c>
      <c r="C5" s="2">
        <v>640</v>
      </c>
      <c r="D5" s="2" t="s">
        <v>175</v>
      </c>
      <c r="E5" s="2" t="s">
        <v>180</v>
      </c>
      <c r="F5" s="2" t="s">
        <v>183</v>
      </c>
      <c r="H5" s="1" t="s">
        <v>171</v>
      </c>
    </row>
    <row r="6" spans="1:8" x14ac:dyDescent="0.3">
      <c r="A6" s="2" t="s">
        <v>182</v>
      </c>
      <c r="B6" s="2" t="s">
        <v>163</v>
      </c>
      <c r="C6" s="2">
        <v>640</v>
      </c>
      <c r="D6" s="2" t="s">
        <v>285</v>
      </c>
      <c r="E6" s="2" t="s">
        <v>180</v>
      </c>
      <c r="F6" s="2" t="s">
        <v>181</v>
      </c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CID</cp:lastModifiedBy>
  <cp:lastPrinted>2023-08-01T05:01:46Z</cp:lastPrinted>
  <dcterms:created xsi:type="dcterms:W3CDTF">2023-05-30T06:41:20Z</dcterms:created>
  <dcterms:modified xsi:type="dcterms:W3CDTF">2024-09-12T00:52:11Z</dcterms:modified>
</cp:coreProperties>
</file>