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Choi Woo Seok\Desktop\"/>
    </mc:Choice>
  </mc:AlternateContent>
  <xr:revisionPtr revIDLastSave="0" documentId="13_ncr:1_{5A035A7C-82E9-466A-B2CE-39B215DC163A}" xr6:coauthVersionLast="47" xr6:coauthVersionMax="47" xr10:uidLastSave="{00000000-0000-0000-0000-000000000000}"/>
  <bookViews>
    <workbookView xWindow="-110" yWindow="-110" windowWidth="25820" windowHeight="1562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MAX" hidden="1" xlm="1">#NAME?</definedName>
    <definedName name="_xleta.SEARCH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B33" i="10" a="1"/>
  <c r="B33" i="10" s="1"/>
  <c r="C33" i="10" a="1"/>
  <c r="C33" i="10" s="1"/>
  <c r="D33" i="10" a="1"/>
  <c r="D33" i="10" s="1"/>
  <c r="C32" i="10" a="1"/>
  <c r="C32" i="10" s="1"/>
  <c r="D32" i="10" a="1"/>
  <c r="D32" i="10" s="1"/>
  <c r="B32" i="10" a="1"/>
  <c r="B32" i="10" s="1"/>
  <c r="A25" i="4"/>
  <c r="I26" i="10" a="1"/>
  <c r="I27" i="10" s="1"/>
  <c r="H3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B7" i="8"/>
  <c r="E3" i="8" s="1"/>
  <c r="J4" i="10" a="1"/>
  <c r="J19" i="10" a="1"/>
  <c r="J5" i="10" a="1"/>
  <c r="J9" i="10" a="1"/>
  <c r="J13" i="10" a="1"/>
  <c r="J17" i="10" a="1"/>
  <c r="J21" i="10" a="1"/>
  <c r="J15" i="10" a="1"/>
  <c r="J10" i="10" a="1"/>
  <c r="J14" i="10" a="1"/>
  <c r="J18" i="10" a="1"/>
  <c r="J22" i="10" a="1"/>
  <c r="J11" i="10" a="1"/>
  <c r="J6" i="10" a="1"/>
  <c r="J8" i="10" a="1"/>
  <c r="J12" i="10" a="1"/>
  <c r="J16" i="10" a="1"/>
  <c r="J20" i="10" a="1"/>
  <c r="J7" i="10" a="1"/>
  <c r="J3" i="10" a="1"/>
  <c r="J7" i="10" l="1"/>
  <c r="J20" i="10"/>
  <c r="J16" i="10"/>
  <c r="J12" i="10"/>
  <c r="J8" i="10"/>
  <c r="J6" i="10"/>
  <c r="J11" i="10"/>
  <c r="J22" i="10"/>
  <c r="J18" i="10"/>
  <c r="J14" i="10"/>
  <c r="J10" i="10"/>
  <c r="J15" i="10"/>
  <c r="J21" i="10"/>
  <c r="J17" i="10"/>
  <c r="J13" i="10"/>
  <c r="J9" i="10"/>
  <c r="J5" i="10"/>
  <c r="J19" i="10"/>
  <c r="J4" i="10"/>
  <c r="J3" i="10"/>
  <c r="I30" i="10"/>
  <c r="I29" i="10"/>
  <c r="I28" i="10"/>
  <c r="I26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68BDC865-19DE-4713-892F-42F1D7ACADC4}" sourceFile="C:\길벗컴활1급총정리\기출\03회\환자관리현황.accdb" keepAlive="1" name="환자관리현황" type="5" refreshedVersion="8" background="1">
    <dbPr connection="Provider=Microsoft.ACE.OLEDB.12.0;User ID=Admin;Data Source=C:\길벗컴활1급총정리\기출\03회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<sst xmlns="http://schemas.openxmlformats.org/spreadsheetml/2006/main" count="607" uniqueCount="315">
  <si>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</si>
  <si>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</si>
  <si>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</si>
  <si>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</si>
  <si>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</si>
  <si>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</si>
  <si>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</si>
  <si>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</si>
  <si>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</si>
  <si>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</si>
  <si>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</si>
  <si>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</si>
  <si>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</si>
  <si>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</si>
  <si>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</si>
  <si>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</si>
  <si>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</si>
  <si>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</si>
  <si>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</si>
  <si>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</si>
  <si>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</si>
  <si>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</si>
  <si>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</si>
  <si>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</si>
  <si>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</si>
  <si>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</si>
  <si>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</si>
  <si>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</si>
  <si>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</si>
  <si>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</si>
  <si>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</si>
  <si>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</si>
  <si>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</si>
  <si>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</si>
  <si>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</si>
  <si>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</si>
  <si>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</si>
  <si>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</si>
  <si>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</si>
  <si>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</si>
  <si>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</si>
  <si>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</si>
  <si>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</si>
  <si>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</si>
  <si>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</si>
  <si>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</si>
  <si>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</si>
  <si>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</si>
  <si>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</si>
  <si>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</si>
  <si>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</si>
  <si>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</si>
  <si>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</si>
  <si>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</si>
  <si>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</si>
  <si>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</si>
  <si>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</si>
  <si>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</si>
  <si>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</si>
  <si>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</si>
  <si>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</si>
  <si>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</si>
  <si>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</si>
  <si>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</si>
  <si>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</si>
  <si>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</si>
  <si>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</si>
  <si>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</si>
  <si>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</si>
  <si>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</si>
  <si>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</si>
  <si>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</si>
  <si>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</si>
  <si>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</si>
  <si>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</si>
  <si>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</si>
  <si>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</si>
  <si>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</si>
  <si>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</si>
  <si>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</si>
  <si>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</si>
  <si>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</si>
  <si>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</si>
  <si>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</si>
  <si>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</si>
  <si>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</si>
  <si>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</si>
  <si>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</si>
  <si>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</si>
  <si>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</si>
  <si>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</si>
  <si>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</si>
  <si>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</si>
  <si>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</si>
  <si>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</si>
  <si>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</si>
  <si>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</si>
  <si>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</si>
  <si>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</si>
  <si>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</si>
  <si>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</si>
  <si>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</si>
  <si>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</si>
  <si>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</si>
  <si>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</si>
  <si>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</si>
  <si>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</si>
  <si>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</si>
  <si>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</si>
  <si>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</si>
  <si>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</si>
  <si>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</si>
  <si>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</si>
  <si>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</si>
  <si>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</si>
  <si>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</si>
  <si>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</si>
  <si>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</si>
  <si>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</si>
  <si>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</si>
  <si>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</si>
  <si>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</si>
  <si>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</si>
  <si>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</si>
  <si>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</si>
  <si>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</si>
  <si>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</si>
  <si>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</si>
  <si>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</si>
  <si>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</si>
  <si>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</si>
  <si>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</si>
  <si>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</si>
  <si>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</si>
  <si>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</si>
  <si>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</si>
  <si>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</si>
  <si>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</si>
  <si>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</si>
  <si>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</si>
  <si>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</si>
  <si>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</si>
  <si>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</si>
  <si>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</si>
  <si>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</si>
  <si>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</si>
  <si>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</si>
  <si>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</si>
  <si>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</si>
  <si>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</si>
  <si>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</si>
  <si>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</si>
  <si>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</si>
  <si>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</si>
  <si>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</si>
  <si>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</si>
  <si>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</si>
  <si>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</si>
  <si>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</si>
  <si>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</si>
  <si>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</si>
  <si>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</si>
  <si>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</si>
  <si>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</si>
  <si>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</si>
  <si>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</si>
  <si>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</si>
  <si>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</si>
  <si>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</si>
  <si>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</si>
  <si>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</si>
  <si>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</si>
  <si>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</si>
  <si>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</si>
  <si>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</si>
  <si>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</si>
  <si>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</si>
  <si>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</si>
  <si>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</si>
  <si>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</si>
  <si>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</si>
  <si>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</si>
  <si>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</si>
  <si>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</si>
  <si>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</si>
  <si>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</si>
  <si>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</si>
  <si>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</si>
  <si>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</si>
  <si>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</si>
  <si>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</si>
  <si>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</si>
  <si>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</si>
  <si>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</si>
  <si>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</si>
  <si>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</si>
  <si>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</si>
  <si>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</si>
  <si>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</si>
  <si>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</si>
  <si>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</si>
  <si>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</si>
  <si>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</si>
  <si>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</si>
  <si>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</si>
  <si>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</si>
  <si>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</si>
  <si>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</si>
  <si>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</si>
  <si>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</si>
  <si>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</si>
  <si>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</si>
  <si>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</si>
  <si>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</si>
  <si>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</si>
  <si>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</si>
  <si>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</si>
  <si>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</si>
  <si>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</si>
  <si>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</si>
  <si>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</si>
  <si>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</si>
  <si>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</si>
  <si>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</si>
  <si>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</si>
  <si>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</si>
  <si>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</si>
  <si>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</si>
  <si>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</si>
  <si>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</si>
  <si>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</si>
  <si>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</si>
  <si>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</si>
  <si>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</si>
  <si>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</si>
  <si>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</si>
  <si>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</si>
  <si>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</si>
  <si>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</si>
  <si>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</si>
  <si>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</si>
  <si>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</si>
  <si>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</si>
  <si>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</si>
  <si>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</si>
  <si>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</si>
  <si>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</si>
  <si>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</si>
  <si>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</si>
  <si>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</si>
  <si>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</si>
  <si>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</si>
  <si>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</si>
  <si>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</si>
  <si>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</si>
  <si>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</si>
  <si>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</si>
  <si>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</si>
  <si>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</si>
  <si>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</si>
  <si>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</si>
  <si>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</si>
  <si>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</si>
  <si>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</si>
  <si>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</si>
  <si>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</si>
  <si>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</si>
  <si>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</si>
  <si>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</si>
  <si>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</si>
  <si>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</si>
  <si>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</si>
  <si>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</si>
  <si>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</si>
  <si>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</si>
  <si>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</si>
  <si>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</si>
  <si>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</si>
  <si>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</si>
  <si>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</si>
  <si>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</si>
  <si>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</si>
  <si>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</si>
  <si>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</si>
  <si>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</si>
  <si>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</si>
  <si>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</si>
  <si>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</si>
  <si>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</si>
  <si>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</si>
  <si>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</si>
  <si>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</si>
  <si>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</si>
  <si>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</si>
  <si>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</si>
  <si>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</si>
  <si>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</si>
  <si>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</si>
  <si>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</si>
  <si>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</si>
  <si>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</si>
  <si>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</si>
  <si>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</si>
  <si>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</si>
  <si>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</si>
  <si>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COUNTIFS는 조건범위1,조건, 조건범위2,조건2</t>
    <phoneticPr fontId="2" type="noConversion"/>
  </si>
  <si>
    <t>MAX 같은건 가로 속성 세로 속성 = ? 가능함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</si>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</sst>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strike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contrasting" dir="t">
                  <a:rot lat="0" lon="0" rev="7800000"/>
                </a:lightRig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DCC-4ECB-9E03-86F4DB7D984B}"/>
              </c:ext>
            </c:extLst>
          </c:dPt>
          <c:dLbls>
            <c:dLbl>
              <c:idx val="3"/>
              <c:layout>
                <c:manualLayout>
                  <c:x val="-0.11924026623743864"/>
                  <c:y val="-0.102396653543307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3-4E61-A225-8F842F840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</xdr:row>
      <xdr:rowOff>12700</xdr:rowOff>
    </xdr:from>
    <xdr:to>
      <xdr:col>7</xdr:col>
      <xdr:colOff>0</xdr:colOff>
      <xdr:row>2</xdr:row>
      <xdr:rowOff>196850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071E8777-C0F0-DCE2-F5F0-42572B2396C6}"/>
            </a:ext>
          </a:extLst>
        </xdr:cNvPr>
        <xdr:cNvSpPr/>
      </xdr:nvSpPr>
      <xdr:spPr>
        <a:xfrm>
          <a:off x="3505200" y="228600"/>
          <a:ext cx="876300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31750</xdr:colOff>
      <xdr:row>3</xdr:row>
      <xdr:rowOff>12700</xdr:rowOff>
    </xdr:from>
    <xdr:to>
      <xdr:col>7</xdr:col>
      <xdr:colOff>6350</xdr:colOff>
      <xdr:row>4</xdr:row>
      <xdr:rowOff>196850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D9219F7-1270-4C65-A3A2-6D3933778096}"/>
            </a:ext>
          </a:extLst>
        </xdr:cNvPr>
        <xdr:cNvSpPr/>
      </xdr:nvSpPr>
      <xdr:spPr>
        <a:xfrm>
          <a:off x="3511550" y="660400"/>
          <a:ext cx="876300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0</xdr:row>
          <xdr:rowOff>57150</xdr:rowOff>
        </xdr:from>
        <xdr:to>
          <xdr:col>4</xdr:col>
          <xdr:colOff>698500</xdr:colOff>
          <xdr:row>0</xdr:row>
          <xdr:rowOff>431800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i Woo Seok" refreshedDate="45818.859081828705" backgroundQuery="1" createdVersion="8" refreshedVersion="8" minRefreshableVersion="3" recordCount="70" xr:uid="{69B1CCCD-2218-4AC5-895C-61A380FC8707}">
  <cacheSource type="external" connectionId="2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292AB9-2BF5-4EFA-8C1B-F5EE2F95139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>
      <items count="22">
        <item x="17"/>
        <item x="18"/>
        <item x="13"/>
        <item x="12"/>
        <item x="19"/>
        <item x="10"/>
        <item x="9"/>
        <item x="20"/>
        <item x="0"/>
        <item x="1"/>
        <item x="2"/>
        <item x="8"/>
        <item x="7"/>
        <item x="11"/>
        <item x="3"/>
        <item x="15"/>
        <item x="6"/>
        <item x="4"/>
        <item x="5"/>
        <item x="14"/>
        <item x="16"/>
        <item t="default"/>
      </items>
    </pivotField>
    <pivotField dataField="1" compact="0" showAll="0">
      <items count="22">
        <item x="17"/>
        <item x="18"/>
        <item x="13"/>
        <item x="12"/>
        <item x="19"/>
        <item x="10"/>
        <item x="9"/>
        <item x="20"/>
        <item x="0"/>
        <item x="1"/>
        <item x="2"/>
        <item x="8"/>
        <item x="7"/>
        <item x="11"/>
        <item x="3"/>
        <item x="15"/>
        <item x="6"/>
        <item x="4"/>
        <item x="5"/>
        <item x="14"/>
        <item x="16"/>
        <item t="default"/>
      </items>
    </pivotField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2" baseItem="0" numFmtId="179"/>
    <dataField name="평균 : 공단부담금" fld="7" subtotal="average" baseField="2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M24" sqref="M24"/>
    </sheetView>
  </sheetViews>
  <sheetFormatPr defaultRowHeight="17" x14ac:dyDescent="0.45"/>
  <cols>
    <col min="1" max="1" width="13.25" customWidth="1"/>
    <col min="2" max="3" width="13" customWidth="1"/>
    <col min="4" max="4" width="11" customWidth="1"/>
    <col min="5" max="5" width="10.33203125" customWidth="1"/>
    <col min="6" max="6" width="5.25" bestFit="1" customWidth="1"/>
    <col min="7" max="7" width="7.08203125" customWidth="1"/>
    <col min="8" max="8" width="11.25" customWidth="1"/>
  </cols>
  <sheetData>
    <row r="1" spans="1:8" x14ac:dyDescent="0.45">
      <c r="A1" t="s">
        <v>67</v>
      </c>
    </row>
    <row r="2" spans="1:8" x14ac:dyDescent="0.45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5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5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5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5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5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5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5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5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5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5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5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5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5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5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5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5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5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5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5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5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5">
      <c r="A24" t="s">
        <v>304</v>
      </c>
    </row>
    <row r="25" spans="1:8" x14ac:dyDescent="0.45">
      <c r="A25" t="b">
        <f>AND( ISEVEN( RIGHT(D3,1)),E3&gt;=200000)</f>
        <v>0</v>
      </c>
    </row>
    <row r="27" spans="1:8" x14ac:dyDescent="0.45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45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5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5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5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5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5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5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 stopIfTrue="1">
      <formula>OR(IFERROR(SEARCH("가족",$C3),FALSE),$E3&gt;=500000)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8" workbookViewId="0">
      <selection activeCell="J9" sqref="J9"/>
    </sheetView>
  </sheetViews>
  <sheetFormatPr defaultColWidth="9" defaultRowHeight="17" x14ac:dyDescent="0.45"/>
  <cols>
    <col min="1" max="1" width="10.25" customWidth="1"/>
    <col min="2" max="2" width="8.5" customWidth="1"/>
    <col min="3" max="3" width="6.5" customWidth="1"/>
    <col min="4" max="4" width="12.08203125" customWidth="1"/>
    <col min="5" max="6" width="6.5" customWidth="1"/>
    <col min="7" max="9" width="12.08203125" customWidth="1"/>
  </cols>
  <sheetData>
    <row r="1" spans="1:9" x14ac:dyDescent="0.45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5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5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5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5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5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5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5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5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5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5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5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5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5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5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5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5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5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5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5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5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5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5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5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5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5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5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5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5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5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5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5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5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5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5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5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5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5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5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5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5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5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5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5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5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5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5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5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5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5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5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5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5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5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5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5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5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5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5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5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5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5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5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5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5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5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5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5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5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5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5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 alignWithMargins="0"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7"/>
  <sheetViews>
    <sheetView tabSelected="1" zoomScale="93" workbookViewId="0">
      <selection activeCell="G8" sqref="G8"/>
    </sheetView>
  </sheetViews>
  <sheetFormatPr defaultRowHeight="17" x14ac:dyDescent="0.45"/>
  <cols>
    <col min="1" max="1" width="13.5" customWidth="1"/>
    <col min="2" max="4" width="16.33203125" bestFit="1" customWidth="1"/>
    <col min="5" max="5" width="12.5" bestFit="1" customWidth="1"/>
    <col min="6" max="6" width="6.33203125" customWidth="1"/>
    <col min="7" max="7" width="13" customWidth="1"/>
    <col min="8" max="8" width="14" bestFit="1" customWidth="1"/>
    <col min="9" max="9" width="11" bestFit="1" customWidth="1"/>
    <col min="10" max="10" width="14.08203125" bestFit="1" customWidth="1"/>
    <col min="11" max="11" width="3.33203125" customWidth="1"/>
  </cols>
  <sheetData>
    <row r="1" spans="1:10" x14ac:dyDescent="0.45">
      <c r="A1" t="s">
        <v>2</v>
      </c>
    </row>
    <row r="2" spans="1:10" x14ac:dyDescent="0.45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5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 IF(B3 = "할부",0%,HLOOKUP(E3,$B$25:$E$28,MATCH(C3,$A$27:$A$28,1)+2)),"")</f>
        <v>0</v>
      </c>
      <c r="H3" s="21">
        <f>IF( ISBLANK( F3),E3,ROUND(E3/RIGHT($F$3,1),-2))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5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 IF(B4 = "할부",0%,HLOOKUP(E4,$B$25:$E$28,MATCH(C4,$A$27:$A$28,1)+2)),"")</f>
        <v>0.01</v>
      </c>
      <c r="H4" s="21">
        <f t="shared" ref="H4:H22" si="1">IF( ISBLANK( F4),E4,ROUND(E4/RIGHT($F$3,1),-2))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5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45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5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28200</v>
      </c>
      <c r="I7" s="11">
        <v>96700</v>
      </c>
      <c r="J7" s="1" t="str" cm="1">
        <f t="array" ref="J7">fn비고(A7,I7)</f>
        <v>96700원 이월</v>
      </c>
    </row>
    <row r="8" spans="1:10" x14ac:dyDescent="0.45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5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141400</v>
      </c>
      <c r="I9" s="11">
        <v>282700</v>
      </c>
      <c r="J9" s="1" t="str" cm="1">
        <f t="array" ref="J9">fn비고(A9,I9)</f>
        <v>282700원 이월</v>
      </c>
    </row>
    <row r="10" spans="1:10" x14ac:dyDescent="0.45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5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5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5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140800</v>
      </c>
      <c r="I13" s="11">
        <v>469300</v>
      </c>
      <c r="J13" s="1" t="str" cm="1">
        <f t="array" ref="J13">fn비고(A13,I13)</f>
        <v>469300원 이월</v>
      </c>
    </row>
    <row r="14" spans="1:10" x14ac:dyDescent="0.45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5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5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102900</v>
      </c>
      <c r="I16" s="11">
        <v>274300</v>
      </c>
      <c r="J16" s="1" t="str" cm="1">
        <f t="array" ref="J16">fn비고(A16,I16)</f>
        <v>274300원 이월</v>
      </c>
    </row>
    <row r="17" spans="1:10" x14ac:dyDescent="0.45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5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5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5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75400</v>
      </c>
      <c r="I20" s="11">
        <v>150800</v>
      </c>
      <c r="J20" s="1" t="str" cm="1">
        <f t="array" ref="J20">fn비고(A20,I20)</f>
        <v>150800원 이월</v>
      </c>
    </row>
    <row r="21" spans="1:10" x14ac:dyDescent="0.45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5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5">
      <c r="A24" t="s">
        <v>0</v>
      </c>
      <c r="G24" s="14" t="s">
        <v>36</v>
      </c>
    </row>
    <row r="25" spans="1:10" x14ac:dyDescent="0.45">
      <c r="A25" s="51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1" t="s">
        <v>22</v>
      </c>
      <c r="H25" s="51"/>
      <c r="I25" s="41" t="s">
        <v>37</v>
      </c>
    </row>
    <row r="26" spans="1:10" x14ac:dyDescent="0.45">
      <c r="A26" s="51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FREQUENCY(E3:E22,H26:H30) / COUNT(E3:E22)</f>
        <v>0.1</v>
      </c>
      <c r="J26" s="47"/>
    </row>
    <row r="27" spans="1:10" x14ac:dyDescent="0.45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5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5">
      <c r="G29" s="39">
        <v>300000</v>
      </c>
      <c r="H29" s="40">
        <v>500000</v>
      </c>
      <c r="I29" s="22">
        <v>0.3</v>
      </c>
    </row>
    <row r="30" spans="1:10" x14ac:dyDescent="0.45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5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5">
      <c r="A32" s="23" t="s">
        <v>23</v>
      </c>
      <c r="B32" s="48" t="str">
        <f t="array" ref="B32">FIXED( MAX( ($B$3:$B$22=$A32) * ($C$3:$C$22=B$31) *  $E$3:$E$22),0)&amp;"(총"&amp; COUNTIFS($B$3:$B$22,$A32,$C$3:$C$22,B$31)&amp;"건중)"</f>
        <v>565,400(총2건중)</v>
      </c>
      <c r="C32" s="48" t="str">
        <f t="array" ref="C32">FIXED( MAX( ($B$3:$B$22=$A32) * ($C$3:$C$22=C$31) *  $E$3:$E$22),0)&amp;"(총"&amp; COUNTIFS($B$3:$B$22,$A32,$C$3:$C$22,C$31)&amp;"건중)"</f>
        <v>563,200(총3건중)</v>
      </c>
      <c r="D32" s="48" t="str">
        <f t="array" ref="D32">FIXED( MAX( ($B$3:$B$22=$A32) * ($C$3:$C$22=D$31) *  $E$3:$E$22),0)&amp;"(총"&amp; COUNTIFS($B$3:$B$22,$A32,$C$3:$C$22,D$31)&amp;"건중)"</f>
        <v>301,600(총1건중)</v>
      </c>
    </row>
    <row r="33" spans="1:4" x14ac:dyDescent="0.45">
      <c r="A33" s="23" t="s">
        <v>30</v>
      </c>
      <c r="B33" s="48" t="str">
        <f t="array" ref="B33">FIXED( MAX( ($B$3:$B$22=$A33) * ($C$3:$C$22=B$31) *  $E$3:$E$22),0)&amp;"(총"&amp; COUNTIFS($B$3:$B$22,$A33,$C$3:$C$22,B$31)&amp;"건중)"</f>
        <v>327,900(총4건중)</v>
      </c>
      <c r="C33" s="48" t="str">
        <f t="array" ref="C33">FIXED( MAX( ($B$3:$B$22=$A33) * ($C$3:$C$22=C$31) *  $E$3:$E$22),0)&amp;"(총"&amp; COUNTIFS($B$3:$B$22,$A33,$C$3:$C$22,C$31)&amp;"건중)"</f>
        <v>494,100(총6건중)</v>
      </c>
      <c r="D33" s="48" t="str">
        <f t="array" ref="D33">FIXED( MAX( ($B$3:$B$22=$A33) * ($C$3:$C$22=D$31) *  $E$3:$E$22),0)&amp;"(총"&amp; COUNTIFS($B$3:$B$22,$A33,$C$3:$C$22,D$31)&amp;"건중)"</f>
        <v>503,400(총4건중)</v>
      </c>
    </row>
    <row r="36" spans="1:4" x14ac:dyDescent="0.45">
      <c r="C36" t="s">
        <v>305</v>
      </c>
    </row>
    <row r="37" spans="1:4" x14ac:dyDescent="0.45">
      <c r="C37" t="s">
        <v>306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B6" sqref="B6"/>
    </sheetView>
  </sheetViews>
  <sheetFormatPr defaultRowHeight="17" x14ac:dyDescent="0.45"/>
  <cols>
    <col min="1" max="1" width="10.4140625" bestFit="1" customWidth="1"/>
    <col min="2" max="2" width="8.08203125" bestFit="1" customWidth="1"/>
    <col min="3" max="37" width="16.4140625" bestFit="1" customWidth="1"/>
    <col min="38" max="39" width="21.08203125" bestFit="1" customWidth="1"/>
  </cols>
  <sheetData>
    <row r="2" spans="1:4" x14ac:dyDescent="0.45">
      <c r="A2" s="49" t="s">
        <v>109</v>
      </c>
      <c r="B2" t="s">
        <v>307</v>
      </c>
    </row>
    <row r="4" spans="1:4" x14ac:dyDescent="0.45">
      <c r="A4" s="49" t="s">
        <v>108</v>
      </c>
      <c r="B4" s="49" t="s">
        <v>110</v>
      </c>
      <c r="C4" t="s">
        <v>309</v>
      </c>
      <c r="D4" t="s">
        <v>310</v>
      </c>
    </row>
    <row r="5" spans="1:4" x14ac:dyDescent="0.45">
      <c r="A5" t="s">
        <v>116</v>
      </c>
      <c r="C5" s="50">
        <v>5154.0270270270266</v>
      </c>
      <c r="D5" s="50">
        <v>29220.567567567567</v>
      </c>
    </row>
    <row r="6" spans="1:4" x14ac:dyDescent="0.45">
      <c r="B6" t="s">
        <v>311</v>
      </c>
      <c r="C6" s="50">
        <v>4463.04</v>
      </c>
      <c r="D6" s="50">
        <v>25308.560000000001</v>
      </c>
    </row>
    <row r="7" spans="1:4" x14ac:dyDescent="0.45">
      <c r="B7" t="s">
        <v>312</v>
      </c>
      <c r="C7" s="50">
        <v>5700</v>
      </c>
      <c r="D7" s="50">
        <v>32290</v>
      </c>
    </row>
    <row r="8" spans="1:4" x14ac:dyDescent="0.45">
      <c r="B8" t="s">
        <v>313</v>
      </c>
      <c r="C8" s="50">
        <v>6937.875</v>
      </c>
      <c r="D8" s="50">
        <v>39324.625</v>
      </c>
    </row>
    <row r="9" spans="1:4" x14ac:dyDescent="0.45">
      <c r="B9" t="s">
        <v>314</v>
      </c>
      <c r="C9" s="50">
        <v>6520</v>
      </c>
      <c r="D9" s="50">
        <v>36980</v>
      </c>
    </row>
    <row r="10" spans="1:4" x14ac:dyDescent="0.45">
      <c r="A10" t="s">
        <v>127</v>
      </c>
      <c r="C10" s="50">
        <v>5349.757575757576</v>
      </c>
      <c r="D10" s="50">
        <v>30332.969696969696</v>
      </c>
    </row>
    <row r="11" spans="1:4" x14ac:dyDescent="0.45">
      <c r="B11" t="s">
        <v>311</v>
      </c>
      <c r="C11" s="50">
        <v>5281.4</v>
      </c>
      <c r="D11" s="50">
        <v>29945.266666666666</v>
      </c>
    </row>
    <row r="12" spans="1:4" x14ac:dyDescent="0.45">
      <c r="B12" t="s">
        <v>312</v>
      </c>
      <c r="C12" s="50">
        <v>4688.8888888888887</v>
      </c>
      <c r="D12" s="50">
        <v>26588.888888888891</v>
      </c>
    </row>
    <row r="13" spans="1:4" x14ac:dyDescent="0.45">
      <c r="B13" t="s">
        <v>313</v>
      </c>
      <c r="C13" s="50">
        <v>5291.666666666667</v>
      </c>
      <c r="D13" s="50">
        <v>30005</v>
      </c>
    </row>
    <row r="14" spans="1:4" x14ac:dyDescent="0.45">
      <c r="B14" t="s">
        <v>314</v>
      </c>
      <c r="C14" s="50">
        <v>7790.333333333333</v>
      </c>
      <c r="D14" s="50">
        <v>44159.666666666664</v>
      </c>
    </row>
    <row r="15" spans="1:4" x14ac:dyDescent="0.45">
      <c r="A15" t="s">
        <v>308</v>
      </c>
      <c r="C15" s="50">
        <v>5246.3</v>
      </c>
      <c r="D15" s="50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G33" sqref="G33"/>
    </sheetView>
  </sheetViews>
  <sheetFormatPr defaultRowHeight="17" x14ac:dyDescent="0.45"/>
  <cols>
    <col min="1" max="1" width="12" customWidth="1"/>
    <col min="2" max="2" width="10.08203125" customWidth="1"/>
    <col min="3" max="3" width="2.83203125" customWidth="1"/>
    <col min="4" max="4" width="3.83203125" customWidth="1"/>
    <col min="5" max="5" width="10.83203125" bestFit="1" customWidth="1"/>
    <col min="6" max="11" width="10.08203125" customWidth="1"/>
  </cols>
  <sheetData>
    <row r="2" spans="1:11" x14ac:dyDescent="0.45">
      <c r="A2" t="s">
        <v>10</v>
      </c>
      <c r="D2" t="s">
        <v>0</v>
      </c>
      <c r="F2" s="52" t="s">
        <v>16</v>
      </c>
      <c r="G2" s="52"/>
      <c r="H2" s="52"/>
      <c r="I2" s="52"/>
      <c r="J2" s="52"/>
      <c r="K2" s="52"/>
    </row>
    <row r="3" spans="1:11" x14ac:dyDescent="0.45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5">
      <c r="A4" s="4" t="s">
        <v>11</v>
      </c>
      <c r="B4" s="5">
        <v>3</v>
      </c>
      <c r="D4" s="53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5">
      <c r="A5" s="4" t="s">
        <v>15</v>
      </c>
      <c r="B5" s="6">
        <v>0.05</v>
      </c>
      <c r="D5" s="53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5">
      <c r="A6" s="4" t="s">
        <v>12</v>
      </c>
      <c r="B6" s="6">
        <v>5.0000000000000001E-3</v>
      </c>
      <c r="D6" s="53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5">
      <c r="A7" s="4" t="s">
        <v>13</v>
      </c>
      <c r="B7" s="5">
        <f>B3*B4*12*(1+B5)</f>
        <v>4221105.5276381914</v>
      </c>
      <c r="D7" s="53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5">
      <c r="A8" s="4" t="s">
        <v>14</v>
      </c>
      <c r="B8" s="5">
        <f>B7*(1-B6)</f>
        <v>4200000</v>
      </c>
      <c r="D8" s="53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5">
      <c r="D9" s="53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J7" sqref="J7"/>
    </sheetView>
  </sheetViews>
  <sheetFormatPr defaultRowHeight="17" x14ac:dyDescent="0.45"/>
  <cols>
    <col min="6" max="6" width="2.33203125" customWidth="1"/>
    <col min="7" max="7" width="11.83203125" customWidth="1"/>
  </cols>
  <sheetData>
    <row r="1" spans="1:5" x14ac:dyDescent="0.45">
      <c r="A1" t="s">
        <v>2</v>
      </c>
    </row>
    <row r="2" spans="1:5" x14ac:dyDescent="0.45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5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45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45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45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45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45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45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45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45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45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45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45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45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45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45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45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45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45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45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45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45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45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L9" sqref="L9"/>
    </sheetView>
  </sheetViews>
  <sheetFormatPr defaultRowHeight="17" x14ac:dyDescent="0.45"/>
  <cols>
    <col min="1" max="1" width="11.08203125" customWidth="1"/>
    <col min="3" max="3" width="12.33203125" bestFit="1" customWidth="1"/>
  </cols>
  <sheetData>
    <row r="2" spans="1:3" ht="17.5" thickBot="1" x14ac:dyDescent="0.5">
      <c r="A2" t="s">
        <v>9</v>
      </c>
    </row>
    <row r="3" spans="1:3" x14ac:dyDescent="0.45">
      <c r="A3" s="16" t="s">
        <v>38</v>
      </c>
      <c r="B3" s="17" t="s">
        <v>39</v>
      </c>
      <c r="C3" s="17" t="s">
        <v>40</v>
      </c>
    </row>
    <row r="4" spans="1:3" x14ac:dyDescent="0.45">
      <c r="A4" s="18" t="s">
        <v>41</v>
      </c>
      <c r="B4" s="1">
        <v>430</v>
      </c>
      <c r="C4" s="19">
        <v>56000000</v>
      </c>
    </row>
    <row r="5" spans="1:3" x14ac:dyDescent="0.45">
      <c r="A5" s="18" t="s">
        <v>42</v>
      </c>
      <c r="B5" s="1">
        <v>190</v>
      </c>
      <c r="C5" s="19">
        <v>18400000</v>
      </c>
    </row>
    <row r="6" spans="1:3" x14ac:dyDescent="0.45">
      <c r="A6" s="18" t="s">
        <v>43</v>
      </c>
      <c r="B6" s="1">
        <v>120</v>
      </c>
      <c r="C6" s="19">
        <v>14400000</v>
      </c>
    </row>
    <row r="7" spans="1:3" x14ac:dyDescent="0.45">
      <c r="A7" s="18" t="s">
        <v>44</v>
      </c>
      <c r="B7" s="1">
        <v>100</v>
      </c>
      <c r="C7" s="19">
        <v>12000000</v>
      </c>
    </row>
    <row r="22" spans="11:11" x14ac:dyDescent="0.45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7" x14ac:dyDescent="0.45"/>
  <cols>
    <col min="1" max="1" width="9.33203125" customWidth="1"/>
    <col min="2" max="2" width="10" customWidth="1"/>
    <col min="3" max="3" width="12.83203125" customWidth="1"/>
    <col min="4" max="4" width="11.58203125" customWidth="1"/>
    <col min="5" max="5" width="13.75" customWidth="1"/>
    <col min="6" max="6" width="2.83203125" customWidth="1"/>
    <col min="8" max="8" width="11.83203125" bestFit="1" customWidth="1"/>
  </cols>
  <sheetData>
    <row r="1" spans="1:8" ht="42" customHeight="1" x14ac:dyDescent="0.45">
      <c r="A1" t="s">
        <v>1</v>
      </c>
      <c r="G1" t="s">
        <v>0</v>
      </c>
    </row>
    <row r="2" spans="1:8" x14ac:dyDescent="0.45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5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5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5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5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5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5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5">
      <c r="A9" s="2"/>
      <c r="B9" s="2"/>
      <c r="C9" s="46"/>
      <c r="D9" s="46"/>
      <c r="E9" s="46"/>
    </row>
    <row r="10" spans="1:8" x14ac:dyDescent="0.45">
      <c r="A10" s="2"/>
      <c r="B10" s="2"/>
      <c r="C10" s="46"/>
      <c r="D10" s="46"/>
      <c r="E10" s="46"/>
    </row>
    <row r="11" spans="1:8" x14ac:dyDescent="0.45">
      <c r="A11" s="2"/>
      <c r="B11" s="2"/>
      <c r="C11" s="46"/>
      <c r="D11" s="46"/>
      <c r="E11" s="46"/>
    </row>
    <row r="12" spans="1:8" x14ac:dyDescent="0.45">
      <c r="A12" s="2"/>
      <c r="B12" s="2"/>
      <c r="C12" s="46"/>
      <c r="D12" s="46"/>
      <c r="E12" s="46"/>
    </row>
    <row r="13" spans="1:8" x14ac:dyDescent="0.45">
      <c r="A13" s="2"/>
      <c r="B13" s="2"/>
      <c r="C13" s="46"/>
      <c r="D13" s="46"/>
      <c r="E13" s="46"/>
    </row>
    <row r="14" spans="1:8" x14ac:dyDescent="0.45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393700</xdr:colOff>
                <xdr:row>0</xdr:row>
                <xdr:rowOff>57150</xdr:rowOff>
              </from>
              <to>
                <xdr:col>4</xdr:col>
                <xdr:colOff>698500</xdr:colOff>
                <xdr:row>0</xdr:row>
                <xdr:rowOff>431800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최우석 최우석</cp:lastModifiedBy>
  <cp:lastPrinted>2025-06-04T07:57:52Z</cp:lastPrinted>
  <dcterms:created xsi:type="dcterms:W3CDTF">2023-01-31T07:13:44Z</dcterms:created>
  <dcterms:modified xsi:type="dcterms:W3CDTF">2025-06-16T10:02:47Z</dcterms:modified>
</cp:coreProperties>
</file>