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e82cc806c9a675cd/Desktop/시나공25/__실습/기출/07회/"/>
    </mc:Choice>
  </mc:AlternateContent>
  <xr:revisionPtr revIDLastSave="276" documentId="13_ncr:1_{5BEE7AE4-A018-49A5-8466-36DC6CEF17EE}" xr6:coauthVersionLast="47" xr6:coauthVersionMax="47" xr10:uidLastSave="{AFC595FD-7802-41C9-A5F5-2D23C3F8C644}"/>
  <bookViews>
    <workbookView xWindow="-110" yWindow="-110" windowWidth="25820" windowHeight="15500" tabRatio="776" activeTab="5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eta.FREQUENCY" hidden="1" xlm="1">#NAME?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0" l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I26" i="10" l="1" a="1"/>
  <c r="I26" i="10"/>
  <c r="I27" i="10"/>
  <c r="I28" i="10"/>
  <c r="I29" i="10"/>
  <c r="I30" i="10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B7" i="8"/>
  <c r="J3" i="10" a="1"/>
  <c r="J4" i="10" a="1"/>
  <c r="J13" i="10" a="1"/>
  <c r="J22" i="10" a="1"/>
  <c r="J5" i="10" a="1"/>
  <c r="J14" i="10" a="1"/>
  <c r="J6" i="10" a="1"/>
  <c r="J15" i="10" a="1"/>
  <c r="J7" i="10" a="1"/>
  <c r="J16" i="10" a="1"/>
  <c r="J8" i="10" a="1"/>
  <c r="J17" i="10" a="1"/>
  <c r="J9" i="10" a="1"/>
  <c r="J18" i="10" a="1"/>
  <c r="J10" i="10" a="1"/>
  <c r="J19" i="10" a="1"/>
  <c r="J11" i="10" a="1"/>
  <c r="J20" i="10" a="1"/>
  <c r="J12" i="10" a="1"/>
  <c r="J21" i="10" a="1"/>
  <c r="J3" i="10" l="1"/>
  <c r="J21" i="10"/>
  <c r="J12" i="10"/>
  <c r="J20" i="10"/>
  <c r="J11" i="10"/>
  <c r="J19" i="10"/>
  <c r="J10" i="10"/>
  <c r="J18" i="10"/>
  <c r="J9" i="10"/>
  <c r="J17" i="10"/>
  <c r="J8" i="10"/>
  <c r="J16" i="10"/>
  <c r="J7" i="10"/>
  <c r="J15" i="10"/>
  <c r="J6" i="10"/>
  <c r="J14" i="10"/>
  <c r="J5" i="10"/>
  <c r="J22" i="10"/>
  <c r="J13" i="10"/>
  <c r="J4" i="10"/>
  <c r="B8" i="8"/>
  <c r="E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C11B5455-BCD2-4B22-B4BB-DE8778155764}" name="MS Access Database_Query1" type="1" refreshedVersion="8" background="1">
    <dbPr connection="DSN=MS Access Database;DBQ=C:\Users\user\OneDrive\Desktop\시나공25\__실습\기출\07회\환자관리현황.accdb;DefaultDir=C:\Users\user\OneDrive\Desktop\시나공25\__실습\기출\07회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<sst xmlns="http://schemas.openxmlformats.org/spreadsheetml/2006/main" count="607" uniqueCount="315">
  <si>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</si>
  <si>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</si>
  <si>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</si>
  <si>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</si>
  <si>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</si>
  <si>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</si>
  <si>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</si>
  <si>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</si>
  <si>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</si>
  <si>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</si>
  <si>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</si>
  <si>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</si>
  <si>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</si>
  <si>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</si>
  <si>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</si>
  <si>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</si>
  <si>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</si>
  <si>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</si>
  <si>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</si>
  <si>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</si>
  <si>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</si>
  <si>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</si>
  <si>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</si>
  <si>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</si>
  <si>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</si>
  <si>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</si>
  <si>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</si>
  <si>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</si>
  <si>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</si>
  <si>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</si>
  <si>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</si>
  <si>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</si>
  <si>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</si>
  <si>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</si>
  <si>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</si>
  <si>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</si>
  <si>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</si>
  <si>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</si>
  <si>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</si>
  <si>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</si>
  <si>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</si>
  <si>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</si>
  <si>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</si>
  <si>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</si>
  <si>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</si>
  <si>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</si>
  <si>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</si>
  <si>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</si>
  <si>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</si>
  <si>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</si>
  <si>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</si>
  <si>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</si>
  <si>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</si>
  <si>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</si>
  <si>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</si>
  <si>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</si>
  <si>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</si>
  <si>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</si>
  <si>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</si>
  <si>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</si>
  <si>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</si>
  <si>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</si>
  <si>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</si>
  <si>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</si>
  <si>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</si>
  <si>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</si>
  <si>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</si>
  <si>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</si>
  <si>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</si>
  <si>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</si>
  <si>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</si>
  <si>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</si>
  <si>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</si>
  <si>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</si>
  <si>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</si>
  <si>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</si>
  <si>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</si>
  <si>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</si>
  <si>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</si>
  <si>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</si>
  <si>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</si>
  <si>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</si>
  <si>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</si>
  <si>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</si>
  <si>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</si>
  <si>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</si>
  <si>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</si>
  <si>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</si>
  <si>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</si>
  <si>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</si>
  <si>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</si>
  <si>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</si>
  <si>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</si>
  <si>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</si>
  <si>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</si>
  <si>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</si>
  <si>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</si>
  <si>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</si>
  <si>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</si>
  <si>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</si>
  <si>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</si>
  <si>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</si>
  <si>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</si>
  <si>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</si>
  <si>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</si>
  <si>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</si>
  <si>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</si>
  <si>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</si>
  <si>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</si>
  <si>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</si>
  <si>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</si>
  <si>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</si>
  <si>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</si>
  <si>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</si>
  <si>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</si>
  <si>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</si>
  <si>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</si>
  <si>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</si>
  <si>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</si>
  <si>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</si>
  <si>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</si>
  <si>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</si>
  <si>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</si>
  <si>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</si>
  <si>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</si>
  <si>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</si>
  <si>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</si>
  <si>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</si>
  <si>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</si>
  <si>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</si>
  <si>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</si>
  <si>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</si>
  <si>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</si>
  <si>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</si>
  <si>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</si>
  <si>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</si>
  <si>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</si>
  <si>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</si>
  <si>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</si>
  <si>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</si>
  <si>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</si>
  <si>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</si>
  <si>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</si>
  <si>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</si>
  <si>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</si>
  <si>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</si>
  <si>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</si>
  <si>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</si>
  <si>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</si>
  <si>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</si>
  <si>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</si>
  <si>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</si>
  <si>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</si>
  <si>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</si>
  <si>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</si>
  <si>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</si>
  <si>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</si>
  <si>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</si>
  <si>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</si>
  <si>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</si>
  <si>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</si>
  <si>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</si>
  <si>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</si>
  <si>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</si>
  <si>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</si>
  <si>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</si>
  <si>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</si>
  <si>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</si>
  <si>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</si>
  <si>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</si>
  <si>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</si>
  <si>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</si>
  <si>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</si>
  <si>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</si>
  <si>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</si>
  <si>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</si>
  <si>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</si>
  <si>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</si>
  <si>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</si>
  <si>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</si>
  <si>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</si>
  <si>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</si>
  <si>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</si>
  <si>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</si>
  <si>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</si>
  <si>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</si>
  <si>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</si>
  <si>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</si>
  <si>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</si>
  <si>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</si>
  <si>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</si>
  <si>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</si>
  <si>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</si>
  <si>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</si>
  <si>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</si>
  <si>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</si>
  <si>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</si>
  <si>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</si>
  <si>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</si>
  <si>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</si>
  <si>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</si>
  <si>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</si>
  <si>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</si>
  <si>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</si>
  <si>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</si>
  <si>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</si>
  <si>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</si>
  <si>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</si>
  <si>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</si>
  <si>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</si>
  <si>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</si>
  <si>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</si>
  <si>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</si>
  <si>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</si>
  <si>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</si>
  <si>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</si>
  <si>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</si>
  <si>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</si>
  <si>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</si>
  <si>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</si>
  <si>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</si>
  <si>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</si>
  <si>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</si>
  <si>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</si>
  <si>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</si>
  <si>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</si>
  <si>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</si>
  <si>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</si>
  <si>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</si>
  <si>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</si>
  <si>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</si>
  <si>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</si>
  <si>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</si>
  <si>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</si>
  <si>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</si>
  <si>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</si>
  <si>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</si>
  <si>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</si>
  <si>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</si>
  <si>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</si>
  <si>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</si>
  <si>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</si>
  <si>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</si>
  <si>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</si>
  <si>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</si>
  <si>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</si>
  <si>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</si>
  <si>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</si>
  <si>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</si>
  <si>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</si>
  <si>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</si>
  <si>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</si>
  <si>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</si>
  <si>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</si>
  <si>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</si>
  <si>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</si>
  <si>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</si>
  <si>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</si>
  <si>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</si>
  <si>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</si>
  <si>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</si>
  <si>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</si>
  <si>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</si>
  <si>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</si>
  <si>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</si>
  <si>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</si>
  <si>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</si>
  <si>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</si>
  <si>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</si>
  <si>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</si>
  <si>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</si>
  <si>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</si>
  <si>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</si>
  <si>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</si>
  <si>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</si>
  <si>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</si>
  <si>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</si>
  <si>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</si>
  <si>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</si>
  <si>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</si>
  <si>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</si>
  <si>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</si>
  <si>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</si>
  <si>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</si>
  <si>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</si>
  <si>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</si>
  <si>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</si>
  <si>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</si>
  <si>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</si>
  <si>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</si>
  <si>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</si>
  <si>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</si>
  <si>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</si>
  <si>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</si>
  <si>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</si>
  <si>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</si>
  <si>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</si>
  <si>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</si>
  <si>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</si>
  <si>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</si>
  <si>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</si>
  <si>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</si>
  <si>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</si>
  <si>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</si>
  <si>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</si>
  <si>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</si>
  <si>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</si>
  <si>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1-5</t>
  </si>
  <si>
    <t>6-10</t>
  </si>
  <si>
    <t>11-15</t>
  </si>
  <si>
    <t>16-20</t>
  </si>
  <si>
    <t>평균 : 본인부담금</t>
  </si>
  <si>
    <t>평균 : 공단부담금</t>
  </si>
  <si>
    <t>lee</t>
  </si>
  <si>
    <t>부장3년차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</si>
</sst>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4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184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총판매금액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D7E-4E42-B5FE-7B87EB25B0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821AE035-BDA9-7EF1-BC05-4CE88F319A84}"/>
            </a:ext>
          </a:extLst>
        </xdr:cNvPr>
        <xdr:cNvSpPr/>
      </xdr:nvSpPr>
      <xdr:spPr>
        <a:xfrm>
          <a:off x="3479800" y="215900"/>
          <a:ext cx="9017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96E77A0-EA56-623D-F102-58B28FA6979E}"/>
            </a:ext>
          </a:extLst>
        </xdr:cNvPr>
        <xdr:cNvSpPr/>
      </xdr:nvSpPr>
      <xdr:spPr>
        <a:xfrm>
          <a:off x="3479800" y="863600"/>
          <a:ext cx="9017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0</xdr:row>
          <xdr:rowOff>57150</xdr:rowOff>
        </xdr:from>
        <xdr:to>
          <xdr:col>4</xdr:col>
          <xdr:colOff>698500</xdr:colOff>
          <xdr:row>0</xdr:row>
          <xdr:rowOff>431800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61.951105555556" backgroundQuery="1" createdVersion="8" refreshedVersion="8" minRefreshableVersion="3" recordCount="70" xr:uid="{875FB8F6-0EA2-4382-AAB8-6063D8EEF41C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4A1DF4-B00D-441E-97E4-D6CB9FB1B76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>
      <items count="22">
        <item x="17"/>
        <item x="18"/>
        <item x="13"/>
        <item x="12"/>
        <item x="19"/>
        <item x="10"/>
        <item x="9"/>
        <item x="20"/>
        <item x="0"/>
        <item x="1"/>
        <item x="2"/>
        <item x="8"/>
        <item x="7"/>
        <item x="11"/>
        <item x="3"/>
        <item x="15"/>
        <item x="6"/>
        <item x="4"/>
        <item x="5"/>
        <item x="14"/>
        <item x="16"/>
        <item t="default"/>
      </items>
    </pivotField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3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H10" sqref="H10"/>
    </sheetView>
  </sheetViews>
  <sheetFormatPr defaultRowHeight="17" x14ac:dyDescent="0.45"/>
  <cols>
    <col min="1" max="1" width="13.25" customWidth="1"/>
    <col min="2" max="3" width="13" customWidth="1"/>
    <col min="4" max="4" width="11" customWidth="1"/>
    <col min="5" max="5" width="10.33203125" customWidth="1"/>
    <col min="6" max="6" width="5.25" bestFit="1" customWidth="1"/>
    <col min="7" max="7" width="7.08203125" customWidth="1"/>
    <col min="8" max="8" width="11.25" customWidth="1"/>
  </cols>
  <sheetData>
    <row r="1" spans="1:8" x14ac:dyDescent="0.45">
      <c r="A1" t="s">
        <v>67</v>
      </c>
    </row>
    <row r="2" spans="1:8" x14ac:dyDescent="0.45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5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5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5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5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5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5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5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5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5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5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5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5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5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5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5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5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5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5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5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5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5">
      <c r="A24" t="s">
        <v>304</v>
      </c>
    </row>
    <row r="25" spans="1:8" x14ac:dyDescent="0.45">
      <c r="A25" t="b">
        <f>AND(ISEVEN(RIGHT($D3,1)),$E3&gt;=200000)</f>
        <v>0</v>
      </c>
    </row>
    <row r="27" spans="1:8" x14ac:dyDescent="0.45">
      <c r="A27" s="1" t="s">
        <v>54</v>
      </c>
      <c r="B27" s="1" t="s">
        <v>56</v>
      </c>
      <c r="C27" s="1" t="s">
        <v>57</v>
      </c>
      <c r="D27" s="1" t="s">
        <v>58</v>
      </c>
      <c r="E27" s="1" t="s">
        <v>60</v>
      </c>
    </row>
    <row r="28" spans="1:8" x14ac:dyDescent="0.45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5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5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5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5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5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5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OR(IFERROR(SEARCH("가족",$C3),),$E$3&gt;=500000)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F13" sqref="F13"/>
    </sheetView>
  </sheetViews>
  <sheetFormatPr defaultColWidth="9" defaultRowHeight="17" x14ac:dyDescent="0.45"/>
  <cols>
    <col min="1" max="1" width="10.25" customWidth="1"/>
    <col min="2" max="2" width="8.5" customWidth="1"/>
    <col min="3" max="3" width="6.5" customWidth="1"/>
    <col min="4" max="4" width="12.08203125" customWidth="1"/>
    <col min="5" max="6" width="6.5" customWidth="1"/>
    <col min="7" max="9" width="12.08203125" customWidth="1"/>
  </cols>
  <sheetData>
    <row r="1" spans="1:9" x14ac:dyDescent="0.45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5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5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5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5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5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5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5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5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5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5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5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5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5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5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5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5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5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5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5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5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5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5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5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5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5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5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5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5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5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5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5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5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5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5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5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5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5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5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5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5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5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5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5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5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5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5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5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5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5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5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5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5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5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5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5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5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5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5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5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5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5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5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5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5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5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5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5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5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5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5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workbookViewId="0">
      <selection activeCell="G13" sqref="G13"/>
    </sheetView>
  </sheetViews>
  <sheetFormatPr defaultRowHeight="17" x14ac:dyDescent="0.45"/>
  <cols>
    <col min="1" max="1" width="13.5" customWidth="1"/>
    <col min="2" max="4" width="16.33203125" bestFit="1" customWidth="1"/>
    <col min="5" max="5" width="12.5" bestFit="1" customWidth="1"/>
    <col min="6" max="6" width="6.33203125" customWidth="1"/>
    <col min="7" max="7" width="13" customWidth="1"/>
    <col min="8" max="8" width="14" bestFit="1" customWidth="1"/>
    <col min="9" max="9" width="11" bestFit="1" customWidth="1"/>
    <col min="10" max="10" width="14.08203125" bestFit="1" customWidth="1"/>
    <col min="11" max="11" width="3.33203125" customWidth="1"/>
  </cols>
  <sheetData>
    <row r="1" spans="1:10" x14ac:dyDescent="0.45">
      <c r="A1" t="s">
        <v>2</v>
      </c>
    </row>
    <row r="2" spans="1:10" x14ac:dyDescent="0.45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5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IFERROR(IF(B3="할부", 0%, HLOOKUP(E3,$B$25:E28,MATCH(C3,$A$27:$A$28,1)+2)),"")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5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>IFERROR(IF(B4="할부", 0%, HLOOKUP(E4,$B$25:E29,MATCH(C4,$A$27:$A$28,1)+2)),"")</f>
        <v>0.01</v>
      </c>
      <c r="H4" s="21">
        <f t="shared" ref="H4:H22" si="0">IF(ISBLANK(F4),E4,ROUND(E4/RIGHT(F4,1),-2))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5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>IFERROR(IF(B5="할부", 0%, HLOOKUP(E5,$B$25:E30,MATCH(C5,$A$27:$A$28,1)+2)),"")</f>
        <v>5.0000000000000001E-3</v>
      </c>
      <c r="H5" s="21">
        <f t="shared" si="0"/>
        <v>52900</v>
      </c>
      <c r="I5" s="11">
        <v>0</v>
      </c>
      <c r="J5" s="1" t="str" cm="1">
        <f t="array" ref="J5">fn비고(A5,I5)</f>
        <v>2월 결제완료</v>
      </c>
    </row>
    <row r="6" spans="1:10" x14ac:dyDescent="0.45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>IFERROR(IF(B6="할부", 0%, HLOOKUP(E6,$B$25:E31,MATCH(C6,$A$27:$A$28,1)+2)),"")</f>
        <v>0.02</v>
      </c>
      <c r="H6" s="21">
        <f t="shared" si="0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5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>IFERROR(IF(B7="할부", 0%, HLOOKUP(E7,$B$25:E32,MATCH(C7,$A$27:$A$28,1)+2)),"")</f>
        <v>0</v>
      </c>
      <c r="H7" s="21">
        <f t="shared" si="0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5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>IFERROR(IF(B8="할부", 0%, HLOOKUP(E8,$B$25:E33,MATCH(C8,$A$27:$A$28,1)+2)),"")</f>
        <v>1.4999999999999999E-2</v>
      </c>
      <c r="H8" s="21">
        <f t="shared" si="0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5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>IFERROR(IF(B9="할부", 0%, HLOOKUP(E9,$B$25:E34,MATCH(C9,$A$27:$A$28,1)+2)),"")</f>
        <v>0</v>
      </c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5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>IFERROR(IF(B10="할부", 0%, HLOOKUP(E10,$B$25:E35,MATCH(C10,$A$27:$A$28,1)+2)),"")</f>
        <v>0.02</v>
      </c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5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>IFERROR(IF(B11="할부", 0%, HLOOKUP(E11,$B$25:E36,MATCH(C11,$A$27:$A$28,1)+2)),"")</f>
        <v/>
      </c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5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>IFERROR(IF(B12="할부", 0%, HLOOKUP(E12,$B$25:E37,MATCH(C12,$A$27:$A$28,1)+2)),"")</f>
        <v>0.01</v>
      </c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5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>IFERROR(IF(B13="할부", 0%, HLOOKUP(E13,$B$25:E38,MATCH(C13,$A$27:$A$28,1)+2)),"")</f>
        <v>0</v>
      </c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5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>IFERROR(IF(B14="할부", 0%, HLOOKUP(E14,$B$25:E39,MATCH(C14,$A$27:$A$28,1)+2)),"")</f>
        <v>0.02</v>
      </c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5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>IFERROR(IF(B15="할부", 0%, HLOOKUP(E15,$B$25:E40,MATCH(C15,$A$27:$A$28,1)+2)),"")</f>
        <v>0.01</v>
      </c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5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>IFERROR(IF(B16="할부", 0%, HLOOKUP(E16,$B$25:E41,MATCH(C16,$A$27:$A$28,1)+2)),"")</f>
        <v>0</v>
      </c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5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>IFERROR(IF(B17="할부", 0%, HLOOKUP(E17,$B$25:E42,MATCH(C17,$A$27:$A$28,1)+2)),"")</f>
        <v>2.5000000000000001E-2</v>
      </c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5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>IFERROR(IF(B18="할부", 0%, HLOOKUP(E18,$B$25:E43,MATCH(C18,$A$27:$A$28,1)+2)),"")</f>
        <v/>
      </c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5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>IFERROR(IF(B19="할부", 0%, HLOOKUP(E19,$B$25:E44,MATCH(C19,$A$27:$A$28,1)+2)),"")</f>
        <v>0.02</v>
      </c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5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>IFERROR(IF(B20="할부", 0%, HLOOKUP(E20,$B$25:E45,MATCH(C20,$A$27:$A$28,1)+2)),"")</f>
        <v>0</v>
      </c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5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>IFERROR(IF(B21="할부", 0%, HLOOKUP(E21,$B$25:E46,MATCH(C21,$A$27:$A$28,1)+2)),"")</f>
        <v>5.0000000000000001E-3</v>
      </c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5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>IFERROR(IF(B22="할부", 0%, HLOOKUP(E22,$B$25:E47,MATCH(C22,$A$27:$A$28,1)+2)),"")</f>
        <v>0.02</v>
      </c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5">
      <c r="A24" t="s">
        <v>0</v>
      </c>
      <c r="G24" s="14" t="s">
        <v>36</v>
      </c>
    </row>
    <row r="25" spans="1:10" x14ac:dyDescent="0.45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45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FREQUENCY($E$3:$E$22,$H$26:$H$30)/COUNT(E3:E22)</f>
        <v>0.1</v>
      </c>
      <c r="J26" s="47"/>
    </row>
    <row r="27" spans="1:10" x14ac:dyDescent="0.45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5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5">
      <c r="G29" s="39">
        <v>300000</v>
      </c>
      <c r="H29" s="40">
        <v>500000</v>
      </c>
      <c r="I29" s="22">
        <v>0.3</v>
      </c>
    </row>
    <row r="30" spans="1:10" x14ac:dyDescent="0.45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5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5">
      <c r="A32" s="23" t="s">
        <v>23</v>
      </c>
      <c r="B32" s="1" t="str">
        <f t="array" ref="B32">FIXED(MAX(($B$3:$B$22=$A32)*($C$3:$C$22=B$31)*$E$3:$E$22),0)&amp;"(총"&amp;COUNTIFS(($B$3:$B$22),$A32,($C$3:$C$22),B$31)&amp;"건중)"</f>
        <v>565,400(총2건중)</v>
      </c>
      <c r="C32" s="1" t="str">
        <f t="array" ref="C32">FIXED(MAX(($B$3:$B$22=$A32)*($C$3:$C$22=C$31)*$E$3:$E$22),0)&amp;"(총"&amp;COUNTIFS(($B$3:$B$22),$A32,($C$3:$C$22),C$31)&amp;"건중)"</f>
        <v>563,200(총3건중)</v>
      </c>
      <c r="D32" s="1" t="str">
        <f t="array" ref="D32">FIXED(MAX(($B$3:$B$22=$A32)*($C$3:$C$22=D$31)*$E$3:$E$22),0)&amp;"(총"&amp;COUNTIFS(($B$3:$B$22),$A32,($C$3:$C$22),D$31)&amp;"건중)"</f>
        <v>301,600(총1건중)</v>
      </c>
    </row>
    <row r="33" spans="1:4" x14ac:dyDescent="0.45">
      <c r="A33" s="23" t="s">
        <v>30</v>
      </c>
      <c r="B33" s="1" t="str">
        <f t="array" ref="B33">FIXED(MAX(($B$3:$B$22=$A33)*($C$3:$C$22=B$31)*$E$3:$E$22),0)&amp;"(총"&amp;COUNTIFS(($B$3:$B$22),$A33,($C$3:$C$22),B$31)&amp;"건중)"</f>
        <v>327,900(총4건중)</v>
      </c>
      <c r="C33" s="1" t="str">
        <f t="array" ref="C33">FIXED(MAX(($B$3:$B$22=$A33)*($C$3:$C$22=C$31)*$E$3:$E$22),0)&amp;"(총"&amp;COUNTIFS(($B$3:$B$22),$A33,($C$3:$C$22),C$31)&amp;"건중)"</f>
        <v>494,100(총6건중)</v>
      </c>
      <c r="D33" s="1" t="str">
        <f t="array" ref="D33">FIXED(MAX(($B$3:$B$22=$A33)*($C$3:$C$22=D$31)*$E$3:$E$22),0)&amp;"(총"&amp;COUNTIFS(($B$3:$B$22),$A33,($C$3:$C$22),D$31)&amp;"건중)"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I11" sqref="I11"/>
    </sheetView>
  </sheetViews>
  <sheetFormatPr defaultRowHeight="17" x14ac:dyDescent="0.45"/>
  <cols>
    <col min="1" max="1" width="11.4140625" bestFit="1" customWidth="1"/>
    <col min="2" max="2" width="8.08203125" bestFit="1" customWidth="1"/>
    <col min="3" max="4" width="16.4140625" bestFit="1" customWidth="1"/>
    <col min="5" max="21" width="5.6640625" bestFit="1" customWidth="1"/>
    <col min="22" max="22" width="6.75" bestFit="1" customWidth="1"/>
    <col min="23" max="23" width="6.83203125" bestFit="1" customWidth="1"/>
  </cols>
  <sheetData>
    <row r="2" spans="1:4" x14ac:dyDescent="0.45">
      <c r="A2" s="48" t="s">
        <v>109</v>
      </c>
      <c r="B2" t="s">
        <v>305</v>
      </c>
    </row>
    <row r="4" spans="1:4" x14ac:dyDescent="0.45">
      <c r="A4" s="48" t="s">
        <v>108</v>
      </c>
      <c r="B4" s="48" t="s">
        <v>110</v>
      </c>
      <c r="C4" t="s">
        <v>311</v>
      </c>
      <c r="D4" t="s">
        <v>312</v>
      </c>
    </row>
    <row r="5" spans="1:4" x14ac:dyDescent="0.45">
      <c r="A5" t="s">
        <v>116</v>
      </c>
      <c r="C5" s="49">
        <v>5154.0270270270266</v>
      </c>
      <c r="D5" s="49">
        <v>29220.567567567567</v>
      </c>
    </row>
    <row r="6" spans="1:4" x14ac:dyDescent="0.45">
      <c r="B6" t="s">
        <v>307</v>
      </c>
      <c r="C6" s="49">
        <v>4463.04</v>
      </c>
      <c r="D6" s="49">
        <v>25308.560000000001</v>
      </c>
    </row>
    <row r="7" spans="1:4" x14ac:dyDescent="0.45">
      <c r="B7" t="s">
        <v>308</v>
      </c>
      <c r="C7" s="49">
        <v>5700</v>
      </c>
      <c r="D7" s="49">
        <v>32290</v>
      </c>
    </row>
    <row r="8" spans="1:4" x14ac:dyDescent="0.45">
      <c r="B8" t="s">
        <v>309</v>
      </c>
      <c r="C8" s="49">
        <v>6937.875</v>
      </c>
      <c r="D8" s="49">
        <v>39324.625</v>
      </c>
    </row>
    <row r="9" spans="1:4" x14ac:dyDescent="0.45">
      <c r="B9" t="s">
        <v>310</v>
      </c>
      <c r="C9" s="49">
        <v>6520</v>
      </c>
      <c r="D9" s="49">
        <v>36980</v>
      </c>
    </row>
    <row r="10" spans="1:4" x14ac:dyDescent="0.45">
      <c r="A10" t="s">
        <v>127</v>
      </c>
      <c r="C10" s="49">
        <v>5349.757575757576</v>
      </c>
      <c r="D10" s="49">
        <v>30332.969696969696</v>
      </c>
    </row>
    <row r="11" spans="1:4" x14ac:dyDescent="0.45">
      <c r="B11" t="s">
        <v>307</v>
      </c>
      <c r="C11" s="49">
        <v>5281.4</v>
      </c>
      <c r="D11" s="49">
        <v>29945.266666666666</v>
      </c>
    </row>
    <row r="12" spans="1:4" x14ac:dyDescent="0.45">
      <c r="B12" t="s">
        <v>308</v>
      </c>
      <c r="C12" s="49">
        <v>4688.8888888888887</v>
      </c>
      <c r="D12" s="49">
        <v>26588.888888888891</v>
      </c>
    </row>
    <row r="13" spans="1:4" x14ac:dyDescent="0.45">
      <c r="B13" t="s">
        <v>309</v>
      </c>
      <c r="C13" s="49">
        <v>5291.666666666667</v>
      </c>
      <c r="D13" s="49">
        <v>30005</v>
      </c>
    </row>
    <row r="14" spans="1:4" x14ac:dyDescent="0.45">
      <c r="B14" t="s">
        <v>310</v>
      </c>
      <c r="C14" s="49">
        <v>7790.333333333333</v>
      </c>
      <c r="D14" s="49">
        <v>44159.666666666664</v>
      </c>
    </row>
    <row r="15" spans="1:4" x14ac:dyDescent="0.45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O11" sqref="O11"/>
    </sheetView>
  </sheetViews>
  <sheetFormatPr defaultRowHeight="17" x14ac:dyDescent="0.45"/>
  <cols>
    <col min="1" max="1" width="12" customWidth="1"/>
    <col min="2" max="2" width="10.08203125" customWidth="1"/>
    <col min="3" max="3" width="2.83203125" customWidth="1"/>
    <col min="4" max="4" width="3.83203125" customWidth="1"/>
    <col min="5" max="5" width="10.83203125" bestFit="1" customWidth="1"/>
    <col min="6" max="11" width="10.08203125" customWidth="1"/>
  </cols>
  <sheetData>
    <row r="2" spans="1:11" x14ac:dyDescent="0.45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45">
      <c r="A3" s="4" t="s">
        <v>16</v>
      </c>
      <c r="B3" s="5">
        <v>111669.45840312674</v>
      </c>
      <c r="E3" s="42">
        <f>B8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5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5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5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5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5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5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tabSelected="1" workbookViewId="0">
      <selection activeCell="G9" sqref="G9"/>
    </sheetView>
  </sheetViews>
  <sheetFormatPr defaultRowHeight="17" x14ac:dyDescent="0.45"/>
  <cols>
    <col min="6" max="6" width="2.33203125" customWidth="1"/>
    <col min="7" max="7" width="11.83203125" customWidth="1"/>
  </cols>
  <sheetData>
    <row r="1" spans="1:5" x14ac:dyDescent="0.45">
      <c r="A1" t="s">
        <v>2</v>
      </c>
    </row>
    <row r="2" spans="1:5" x14ac:dyDescent="0.45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5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5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5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5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5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5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5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5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5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5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5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5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5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5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5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5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5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5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5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5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5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5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M21" sqref="M21"/>
    </sheetView>
  </sheetViews>
  <sheetFormatPr defaultRowHeight="17" x14ac:dyDescent="0.45"/>
  <cols>
    <col min="1" max="1" width="11.08203125" customWidth="1"/>
    <col min="3" max="3" width="12.33203125" bestFit="1" customWidth="1"/>
  </cols>
  <sheetData>
    <row r="2" spans="1:3" ht="17.5" thickBot="1" x14ac:dyDescent="0.5">
      <c r="A2" t="s">
        <v>9</v>
      </c>
    </row>
    <row r="3" spans="1:3" x14ac:dyDescent="0.45">
      <c r="A3" s="16" t="s">
        <v>38</v>
      </c>
      <c r="B3" s="17" t="s">
        <v>39</v>
      </c>
      <c r="C3" s="17" t="s">
        <v>40</v>
      </c>
    </row>
    <row r="4" spans="1:3" x14ac:dyDescent="0.45">
      <c r="A4" s="18" t="s">
        <v>41</v>
      </c>
      <c r="B4" s="1">
        <v>430</v>
      </c>
      <c r="C4" s="19">
        <v>56000000</v>
      </c>
    </row>
    <row r="5" spans="1:3" x14ac:dyDescent="0.45">
      <c r="A5" s="18" t="s">
        <v>42</v>
      </c>
      <c r="B5" s="1">
        <v>190</v>
      </c>
      <c r="C5" s="19">
        <v>18400000</v>
      </c>
    </row>
    <row r="6" spans="1:3" x14ac:dyDescent="0.45">
      <c r="A6" s="18" t="s">
        <v>43</v>
      </c>
      <c r="B6" s="1">
        <v>120</v>
      </c>
      <c r="C6" s="19">
        <v>14400000</v>
      </c>
    </row>
    <row r="7" spans="1:3" x14ac:dyDescent="0.45">
      <c r="A7" s="18" t="s">
        <v>44</v>
      </c>
      <c r="B7" s="1">
        <v>100</v>
      </c>
      <c r="C7" s="19">
        <v>12000000</v>
      </c>
    </row>
    <row r="22" spans="11:11" x14ac:dyDescent="0.45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F23" sqref="F23"/>
    </sheetView>
  </sheetViews>
  <sheetFormatPr defaultRowHeight="17" x14ac:dyDescent="0.45"/>
  <cols>
    <col min="1" max="1" width="9.33203125" customWidth="1"/>
    <col min="2" max="2" width="10" customWidth="1"/>
    <col min="3" max="3" width="12.83203125" customWidth="1"/>
    <col min="4" max="4" width="11.58203125" customWidth="1"/>
    <col min="5" max="5" width="13.75" customWidth="1"/>
    <col min="6" max="6" width="2.83203125" customWidth="1"/>
    <col min="8" max="8" width="11.83203125" bestFit="1" customWidth="1"/>
  </cols>
  <sheetData>
    <row r="1" spans="1:8" ht="42" customHeight="1" x14ac:dyDescent="0.45">
      <c r="A1" t="s">
        <v>1</v>
      </c>
      <c r="G1" t="s">
        <v>0</v>
      </c>
    </row>
    <row r="2" spans="1:8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5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5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5">
      <c r="A5" s="1" t="s">
        <v>313</v>
      </c>
      <c r="B5" s="1" t="s">
        <v>314</v>
      </c>
      <c r="C5" s="21">
        <v>49000000</v>
      </c>
      <c r="D5" s="21">
        <v>1200000</v>
      </c>
      <c r="E5" s="21">
        <v>50200000</v>
      </c>
      <c r="G5" s="1" t="s">
        <v>295</v>
      </c>
      <c r="H5" s="46">
        <v>30000000</v>
      </c>
    </row>
    <row r="6" spans="1:8" x14ac:dyDescent="0.45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5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5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5">
      <c r="A9" s="2"/>
      <c r="B9" s="2"/>
      <c r="C9" s="46"/>
      <c r="D9" s="46"/>
      <c r="E9" s="46"/>
    </row>
    <row r="10" spans="1:8" x14ac:dyDescent="0.45">
      <c r="A10" s="2"/>
      <c r="B10" s="2"/>
      <c r="C10" s="46"/>
      <c r="D10" s="46"/>
      <c r="E10" s="46"/>
    </row>
    <row r="11" spans="1:8" x14ac:dyDescent="0.45">
      <c r="A11" s="2"/>
      <c r="B11" s="2"/>
      <c r="C11" s="46"/>
      <c r="D11" s="46"/>
      <c r="E11" s="46"/>
    </row>
    <row r="12" spans="1:8" x14ac:dyDescent="0.45">
      <c r="A12" s="2"/>
      <c r="B12" s="2"/>
      <c r="C12" s="46"/>
      <c r="D12" s="46"/>
      <c r="E12" s="46"/>
    </row>
    <row r="13" spans="1:8" x14ac:dyDescent="0.45">
      <c r="A13" s="2"/>
      <c r="B13" s="2"/>
      <c r="C13" s="46"/>
      <c r="D13" s="46"/>
      <c r="E13" s="46"/>
    </row>
    <row r="14" spans="1:8" x14ac:dyDescent="0.45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393700</xdr:colOff>
                <xdr:row>0</xdr:row>
                <xdr:rowOff>57150</xdr:rowOff>
              </from>
              <to>
                <xdr:col>4</xdr:col>
                <xdr:colOff>698500</xdr:colOff>
                <xdr:row>0</xdr:row>
                <xdr:rowOff>431800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Lee Holly</cp:lastModifiedBy>
  <cp:lastPrinted>2024-09-26T13:48:19Z</cp:lastPrinted>
  <dcterms:created xsi:type="dcterms:W3CDTF">2023-01-31T07:13:44Z</dcterms:created>
  <dcterms:modified xsi:type="dcterms:W3CDTF">2024-10-01T12:50:41Z</dcterms:modified>
</cp:coreProperties>
</file>