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\03 최신기출문제\03 23년상시03\"/>
    </mc:Choice>
  </mc:AlternateContent>
  <xr:revisionPtr revIDLastSave="0" documentId="13_ncr:1_{ED783B7A-DAD2-4134-918F-F233F7BFF2E7}" xr6:coauthVersionLast="47" xr6:coauthVersionMax="47" xr10:uidLastSave="{00000000-0000-0000-0000-000000000000}"/>
  <bookViews>
    <workbookView xWindow="-98" yWindow="16103" windowWidth="28996" windowHeight="15675" tabRatio="776" activeTab="5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COUNT" hidden="1" xlm="1">#NAME?</definedName>
    <definedName name="_xleta.COUNTIF" hidden="1" xlm="1">#NAME?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0" l="1" a="1"/>
  <c r="I26" i="10" s="1"/>
  <c r="I27" i="10" l="1"/>
  <c r="C32" i="10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A25" i="4"/>
  <c r="B7" i="8"/>
  <c r="E3" i="8" s="1"/>
  <c r="J4" i="10" a="1"/>
  <c r="J12" i="10" a="1"/>
  <c r="J20" i="10" a="1"/>
  <c r="J22" i="10" a="1"/>
  <c r="J8" i="10" a="1"/>
  <c r="J9" i="10" a="1"/>
  <c r="J18" i="10" a="1"/>
  <c r="J19" i="10" a="1"/>
  <c r="J13" i="10" a="1"/>
  <c r="J11" i="10" a="1"/>
  <c r="J5" i="10" a="1"/>
  <c r="J21" i="10" a="1"/>
  <c r="J14" i="10" a="1"/>
  <c r="J15" i="10" a="1"/>
  <c r="J16" i="10" a="1"/>
  <c r="J17" i="10" a="1"/>
  <c r="J10" i="10" a="1"/>
  <c r="J6" i="10" a="1"/>
  <c r="J7" i="10" a="1"/>
  <c r="J3" i="10" a="1"/>
  <c r="J7" i="10" l="1"/>
  <c r="J6" i="10"/>
  <c r="J10" i="10"/>
  <c r="J17" i="10"/>
  <c r="J16" i="10"/>
  <c r="J15" i="10"/>
  <c r="J14" i="10"/>
  <c r="J21" i="10"/>
  <c r="J5" i="10"/>
  <c r="J11" i="10"/>
  <c r="J13" i="10"/>
  <c r="J19" i="10"/>
  <c r="J18" i="10"/>
  <c r="J9" i="10"/>
  <c r="J8" i="10"/>
  <c r="J22" i="10"/>
  <c r="J20" i="10"/>
  <c r="J12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B8301F66-6BC0-4451-A807-17DA9624D1CF}" sourceFile="C:\길벗컴활1급\03 최신기출문제\03 23년상시03\환자관리현황.accdb" keepAlive="1" name="환자관리현황" type="5" refreshedVersion="8" background="1">
    <dbPr connection="Provider=Microsoft.ACE.OLEDB.12.0;User ID=Admin;Data Source=C:\길벗컴활1급\03 최신기출문제\03 23년상시03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<sst xmlns="http://schemas.openxmlformats.org/spreadsheetml/2006/main" count="607" uniqueCount="314">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</sst>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5" formatCode="[=1]&quot;완료&quot;;[Red][=0]&quot;미신청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5" fontId="7" fillId="0" borderId="1" xfId="4" applyNumberFormat="1" applyFont="1" applyBorder="1" applyAlignment="1">
      <alignment horizontal="center" wrapText="1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1</xdr:row>
      <xdr:rowOff>14287</xdr:rowOff>
    </xdr:from>
    <xdr:to>
      <xdr:col>6</xdr:col>
      <xdr:colOff>885825</xdr:colOff>
      <xdr:row>2</xdr:row>
      <xdr:rowOff>209550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B967550F-B660-8293-6153-D25B6BC103EA}"/>
            </a:ext>
          </a:extLst>
        </xdr:cNvPr>
        <xdr:cNvSpPr/>
      </xdr:nvSpPr>
      <xdr:spPr>
        <a:xfrm>
          <a:off x="3676650" y="238125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19050</xdr:colOff>
      <xdr:row>4</xdr:row>
      <xdr:rowOff>4763</xdr:rowOff>
    </xdr:from>
    <xdr:to>
      <xdr:col>6</xdr:col>
      <xdr:colOff>881063</xdr:colOff>
      <xdr:row>5</xdr:row>
      <xdr:rowOff>209550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7689053-8E07-FD9F-8533-4B2583CE53F3}"/>
            </a:ext>
          </a:extLst>
        </xdr:cNvPr>
        <xdr:cNvSpPr/>
      </xdr:nvSpPr>
      <xdr:spPr>
        <a:xfrm>
          <a:off x="3676650" y="900113"/>
          <a:ext cx="862013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391886</xdr:colOff>
          <xdr:row>0</xdr:row>
          <xdr:rowOff>59871</xdr:rowOff>
        </xdr:from>
        <xdr:to>
          <xdr:col>4</xdr:col>
          <xdr:colOff>696686</xdr:colOff>
          <xdr:row>0</xdr:row>
          <xdr:rowOff>429986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선형" refreshedDate="46078.760548611113" backgroundQuery="1" createdVersion="8" refreshedVersion="8" minRefreshableVersion="3" recordCount="70" xr:uid="{27ECC2E7-2C41-4370-884D-713AF133D90C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73C85C-9C9C-4BCA-B5AE-FC93299D1D93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/>
    <pivotField dataField="1" compact="0" showAll="0"/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0" baseItem="0" numFmtId="179"/>
    <dataField name="평균 : 공단부담금" fld="7" subtotal="average" baseField="0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J17" sqref="J17"/>
    </sheetView>
  </sheetViews>
  <sheetFormatPr defaultRowHeight="17.600000000000001" x14ac:dyDescent="0.55000000000000004"/>
  <cols>
    <col min="1" max="1" width="13.2109375" customWidth="1"/>
    <col min="2" max="3" width="13" customWidth="1"/>
    <col min="4" max="4" width="11" customWidth="1"/>
    <col min="5" max="5" width="10.35546875" customWidth="1"/>
    <col min="6" max="6" width="5.2109375" bestFit="1" customWidth="1"/>
    <col min="7" max="7" width="7.140625" customWidth="1"/>
    <col min="8" max="8" width="11.2109375" customWidth="1"/>
  </cols>
  <sheetData>
    <row r="1" spans="1:8" x14ac:dyDescent="0.55000000000000004">
      <c r="A1" t="s">
        <v>67</v>
      </c>
    </row>
    <row r="2" spans="1:8" x14ac:dyDescent="0.55000000000000004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55000000000000004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55000000000000004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55000000000000004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/>
      <c r="H5" s="21">
        <v>372300</v>
      </c>
    </row>
    <row r="6" spans="1:8" x14ac:dyDescent="0.55000000000000004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55000000000000004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55000000000000004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55000000000000004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55000000000000004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55000000000000004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55000000000000004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55000000000000004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55000000000000004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55000000000000004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55000000000000004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55000000000000004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55000000000000004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55000000000000004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55000000000000004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55000000000000004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55000000000000004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55000000000000004">
      <c r="A24" t="s">
        <v>304</v>
      </c>
    </row>
    <row r="25" spans="1:8" x14ac:dyDescent="0.55000000000000004">
      <c r="A25" t="b">
        <f>AND(ISEVEN(RIGHT(D3,1)), E3&gt;=200000)</f>
        <v>0</v>
      </c>
    </row>
    <row r="27" spans="1:8" x14ac:dyDescent="0.55000000000000004">
      <c r="A27" s="1" t="s">
        <v>54</v>
      </c>
      <c r="B27" s="1" t="s">
        <v>56</v>
      </c>
      <c r="C27" s="1" t="s">
        <v>57</v>
      </c>
      <c r="D27" s="1" t="s">
        <v>58</v>
      </c>
      <c r="E27" s="1" t="s">
        <v>60</v>
      </c>
    </row>
    <row r="28" spans="1:8" x14ac:dyDescent="0.55000000000000004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55000000000000004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55000000000000004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55000000000000004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55000000000000004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55000000000000004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55000000000000004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 $C3),FALSE), $E3&gt;=500000)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A2" sqref="A2"/>
    </sheetView>
  </sheetViews>
  <sheetFormatPr defaultColWidth="9" defaultRowHeight="17.600000000000001" x14ac:dyDescent="0.55000000000000004"/>
  <cols>
    <col min="1" max="1" width="10.2109375" customWidth="1"/>
    <col min="2" max="2" width="8.5" customWidth="1"/>
    <col min="3" max="3" width="6.5" customWidth="1"/>
    <col min="4" max="4" width="12.140625" customWidth="1"/>
    <col min="5" max="6" width="6.5" customWidth="1"/>
    <col min="7" max="9" width="12.140625" customWidth="1"/>
  </cols>
  <sheetData>
    <row r="1" spans="1:9" x14ac:dyDescent="0.55000000000000004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55000000000000004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55000000000000004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55000000000000004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55000000000000004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55000000000000004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55000000000000004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55000000000000004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55000000000000004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55000000000000004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55000000000000004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55000000000000004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55000000000000004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55000000000000004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55000000000000004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55000000000000004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55000000000000004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55000000000000004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55000000000000004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55000000000000004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55000000000000004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55000000000000004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55000000000000004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55000000000000004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55000000000000004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55000000000000004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55000000000000004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55000000000000004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55000000000000004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55000000000000004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55000000000000004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55000000000000004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55000000000000004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55000000000000004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55000000000000004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55000000000000004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55000000000000004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55000000000000004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55000000000000004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55000000000000004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55000000000000004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55000000000000004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55000000000000004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55000000000000004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55000000000000004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55000000000000004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55000000000000004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55000000000000004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55000000000000004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55000000000000004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55000000000000004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55000000000000004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55000000000000004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55000000000000004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55000000000000004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55000000000000004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55000000000000004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55000000000000004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55000000000000004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55000000000000004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55000000000000004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55000000000000004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55000000000000004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55000000000000004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55000000000000004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55000000000000004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55000000000000004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55000000000000004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55000000000000004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55000000000000004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55000000000000004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workbookViewId="0">
      <selection activeCell="J31" sqref="J31"/>
    </sheetView>
  </sheetViews>
  <sheetFormatPr defaultRowHeight="17.600000000000001" x14ac:dyDescent="0.55000000000000004"/>
  <cols>
    <col min="1" max="1" width="13.5" customWidth="1"/>
    <col min="2" max="4" width="16.35546875" bestFit="1" customWidth="1"/>
    <col min="5" max="5" width="12.5" bestFit="1" customWidth="1"/>
    <col min="6" max="6" width="6.35546875" customWidth="1"/>
    <col min="7" max="7" width="13" customWidth="1"/>
    <col min="8" max="8" width="14" bestFit="1" customWidth="1"/>
    <col min="9" max="9" width="11" bestFit="1" customWidth="1"/>
    <col min="10" max="10" width="14.140625" bestFit="1" customWidth="1"/>
    <col min="11" max="11" width="3.35546875" customWidth="1"/>
  </cols>
  <sheetData>
    <row r="1" spans="1:10" x14ac:dyDescent="0.55000000000000004">
      <c r="A1" t="s">
        <v>2</v>
      </c>
    </row>
    <row r="2" spans="1:10" x14ac:dyDescent="0.55000000000000004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55000000000000004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IFERROR(IF(B3="할부", 0%, HLOOKUP(E3, $B$25:$E$28, MATCH(C3,$A$27:$A$28,1)+2)),"")</f>
        <v>0</v>
      </c>
      <c r="H3" s="21">
        <f>IF(ISBLANK(F3), E3, ROUND(E3/RIGHT(F3, 1), -2))</f>
        <v>47900</v>
      </c>
      <c r="I3" s="11">
        <v>143800</v>
      </c>
      <c r="J3" s="1" t="str" cm="1">
        <f t="array" ref="J3">fn비고(A3,I3)</f>
        <v>143800원 이월</v>
      </c>
    </row>
    <row r="4" spans="1:10" x14ac:dyDescent="0.55000000000000004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IFERROR(IF(B4="할부", 0%, HLOOKUP(E4, $B$25:$E$28, MATCH(C4,$A$27:$A$28,1)+2)),"")</f>
        <v>0.01</v>
      </c>
      <c r="H4" s="21">
        <f t="shared" ref="H4:H22" si="1">IF(ISBLANK(F4), E4, ROUND(E4/RIGHT(F4, 1), -2))</f>
        <v>174100</v>
      </c>
      <c r="I4" s="11">
        <v>0</v>
      </c>
      <c r="J4" s="1" t="str" cm="1">
        <f t="array" ref="J4">fn비고(A4,I4)</f>
        <v>10월 결제완료</v>
      </c>
    </row>
    <row r="5" spans="1:10" x14ac:dyDescent="0.55000000000000004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</row>
    <row r="6" spans="1:10" x14ac:dyDescent="0.55000000000000004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</row>
    <row r="7" spans="1:10" x14ac:dyDescent="0.55000000000000004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fn비고(A7,I7)</f>
        <v>96700원 이월</v>
      </c>
    </row>
    <row r="8" spans="1:10" x14ac:dyDescent="0.55000000000000004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</row>
    <row r="9" spans="1:10" x14ac:dyDescent="0.55000000000000004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fn비고(A9,I9)</f>
        <v>282700원 이월</v>
      </c>
    </row>
    <row r="10" spans="1:10" x14ac:dyDescent="0.55000000000000004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</row>
    <row r="11" spans="1:10" x14ac:dyDescent="0.55000000000000004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</row>
    <row r="12" spans="1:10" x14ac:dyDescent="0.55000000000000004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</row>
    <row r="13" spans="1:10" x14ac:dyDescent="0.55000000000000004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fn비고(A13,I13)</f>
        <v>469300원 이월</v>
      </c>
    </row>
    <row r="14" spans="1:10" x14ac:dyDescent="0.55000000000000004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</row>
    <row r="15" spans="1:10" x14ac:dyDescent="0.55000000000000004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</row>
    <row r="16" spans="1:10" x14ac:dyDescent="0.55000000000000004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fn비고(A16,I16)</f>
        <v>274300원 이월</v>
      </c>
    </row>
    <row r="17" spans="1:10" x14ac:dyDescent="0.55000000000000004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</row>
    <row r="18" spans="1:10" x14ac:dyDescent="0.55000000000000004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</row>
    <row r="19" spans="1:10" x14ac:dyDescent="0.55000000000000004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</row>
    <row r="20" spans="1:10" x14ac:dyDescent="0.55000000000000004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fn비고(A20,I20)</f>
        <v>150800원 이월</v>
      </c>
    </row>
    <row r="21" spans="1:10" x14ac:dyDescent="0.55000000000000004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</row>
    <row r="22" spans="1:10" x14ac:dyDescent="0.55000000000000004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</row>
    <row r="24" spans="1:10" x14ac:dyDescent="0.55000000000000004">
      <c r="A24" t="s">
        <v>0</v>
      </c>
      <c r="G24" s="14" t="s">
        <v>36</v>
      </c>
    </row>
    <row r="25" spans="1:10" x14ac:dyDescent="0.55000000000000004">
      <c r="A25" s="48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48" t="s">
        <v>22</v>
      </c>
      <c r="H25" s="48"/>
      <c r="I25" s="41" t="s">
        <v>37</v>
      </c>
    </row>
    <row r="26" spans="1:10" x14ac:dyDescent="0.55000000000000004">
      <c r="A26" s="48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27">FREQUENCY(E3:E22,H26:H30)/COUNT(E3:E22)</f>
        <v>0.1</v>
      </c>
      <c r="J26" s="47"/>
    </row>
    <row r="27" spans="1:10" x14ac:dyDescent="0.55000000000000004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55000000000000004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/>
    </row>
    <row r="29" spans="1:10" x14ac:dyDescent="0.55000000000000004">
      <c r="G29" s="39">
        <v>300000</v>
      </c>
      <c r="H29" s="40">
        <v>500000</v>
      </c>
      <c r="I29" s="22"/>
    </row>
    <row r="30" spans="1:10" x14ac:dyDescent="0.55000000000000004">
      <c r="A30" t="s">
        <v>259</v>
      </c>
      <c r="G30" s="39">
        <v>500000</v>
      </c>
      <c r="H30" s="40">
        <v>1000000</v>
      </c>
      <c r="I30" s="22"/>
    </row>
    <row r="31" spans="1:10" x14ac:dyDescent="0.55000000000000004">
      <c r="A31" s="23" t="s">
        <v>19</v>
      </c>
      <c r="B31" s="41" t="s">
        <v>28</v>
      </c>
      <c r="C31" s="41" t="s">
        <v>31</v>
      </c>
      <c r="D31" s="41" t="s">
        <v>33</v>
      </c>
    </row>
    <row r="32" spans="1:10" x14ac:dyDescent="0.55000000000000004">
      <c r="A32" s="23" t="s">
        <v>23</v>
      </c>
      <c r="B32" s="1" t="str">
        <f t="array" ref="B32">FIXED(MAX(($C$3:$C$22=B$31)*($B$3:$B$22=$A32)*$E$3:$E$22,), 0, FALSE)&amp;"(총"&amp;COUNTIFS($C$3:$C$22,B$31,$B$3:$B$22,$A32)&amp;"건중)"</f>
        <v>565,400(총2건중)</v>
      </c>
      <c r="C32" s="1" t="str">
        <f t="array" ref="C32">FIXED(MAX(($C$3:$C$22=C$31)*($B$3:$B$22=$A32)*$E$3:$E$22,), 0, FALSE)&amp;"(총"&amp;COUNTIFS($C$3:$C$22,C$31,$B$3:$B$22,$A32)&amp;"건중)"</f>
        <v>563,200(총3건중)</v>
      </c>
      <c r="D32" s="1" t="str">
        <f t="array" ref="D32">FIXED(MAX(($C$3:$C$22=D$31)*($B$3:$B$22=$A32)*$E$3:$E$22,), 0, FALSE)&amp;"(총"&amp;COUNTIFS($C$3:$C$22,D$31,$B$3:$B$22,$A32)&amp;"건중)"</f>
        <v>301,600(총1건중)</v>
      </c>
    </row>
    <row r="33" spans="1:4" x14ac:dyDescent="0.55000000000000004">
      <c r="A33" s="23" t="s">
        <v>30</v>
      </c>
      <c r="B33" s="1" t="str">
        <f t="array" ref="B33">FIXED(MAX(($C$3:$C$22=B$31)*($B$3:$B$22=$A33)*$E$3:$E$22,), 0, FALSE)&amp;"(총"&amp;COUNTIFS($C$3:$C$22,B$31,$B$3:$B$22,$A33)&amp;"건중)"</f>
        <v>327,900(총4건중)</v>
      </c>
      <c r="C33" s="1" t="str">
        <f t="array" ref="C33">FIXED(MAX(($C$3:$C$22=C$31)*($B$3:$B$22=$A33)*$E$3:$E$22,), 0, FALSE)&amp;"(총"&amp;COUNTIFS($C$3:$C$22,C$31,$B$3:$B$22,$A33)&amp;"건중)"</f>
        <v>494,100(총6건중)</v>
      </c>
      <c r="D33" s="1" t="str">
        <f t="array" ref="D33">FIXED(MAX(($C$3:$C$22=D$31)*($B$3:$B$22=$A33)*$E$3:$E$22,), 0, FALSE)&amp;"(총"&amp;COUNTIFS($C$3:$C$22,D$31,$B$3:$B$22,$A33)&amp;"건중)"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E32" sqref="E32"/>
    </sheetView>
  </sheetViews>
  <sheetFormatPr defaultRowHeight="17.600000000000001" x14ac:dyDescent="0.55000000000000004"/>
  <cols>
    <col min="1" max="1" width="10.5" bestFit="1" customWidth="1"/>
    <col min="2" max="2" width="8.0703125" bestFit="1" customWidth="1"/>
    <col min="3" max="5" width="16.28515625" bestFit="1" customWidth="1"/>
  </cols>
  <sheetData>
    <row r="2" spans="1:4" x14ac:dyDescent="0.55000000000000004">
      <c r="A2" s="51" t="s">
        <v>109</v>
      </c>
      <c r="B2" t="s">
        <v>306</v>
      </c>
    </row>
    <row r="4" spans="1:4" x14ac:dyDescent="0.55000000000000004">
      <c r="A4" s="51" t="s">
        <v>108</v>
      </c>
      <c r="B4" s="51" t="s">
        <v>110</v>
      </c>
      <c r="C4" t="s">
        <v>307</v>
      </c>
      <c r="D4" t="s">
        <v>308</v>
      </c>
    </row>
    <row r="5" spans="1:4" x14ac:dyDescent="0.55000000000000004">
      <c r="A5" t="s">
        <v>116</v>
      </c>
      <c r="C5" s="52">
        <v>5154.0270270270266</v>
      </c>
      <c r="D5" s="52">
        <v>29220.567567567567</v>
      </c>
    </row>
    <row r="6" spans="1:4" x14ac:dyDescent="0.55000000000000004">
      <c r="B6" t="s">
        <v>309</v>
      </c>
      <c r="C6" s="52">
        <v>4463.04</v>
      </c>
      <c r="D6" s="52">
        <v>25308.560000000001</v>
      </c>
    </row>
    <row r="7" spans="1:4" x14ac:dyDescent="0.55000000000000004">
      <c r="B7" t="s">
        <v>310</v>
      </c>
      <c r="C7" s="52">
        <v>5700</v>
      </c>
      <c r="D7" s="52">
        <v>32290</v>
      </c>
    </row>
    <row r="8" spans="1:4" x14ac:dyDescent="0.55000000000000004">
      <c r="B8" t="s">
        <v>311</v>
      </c>
      <c r="C8" s="52">
        <v>6937.875</v>
      </c>
      <c r="D8" s="52">
        <v>39324.625</v>
      </c>
    </row>
    <row r="9" spans="1:4" x14ac:dyDescent="0.55000000000000004">
      <c r="B9" t="s">
        <v>312</v>
      </c>
      <c r="C9" s="52">
        <v>6520</v>
      </c>
      <c r="D9" s="52">
        <v>36980</v>
      </c>
    </row>
    <row r="10" spans="1:4" x14ac:dyDescent="0.55000000000000004">
      <c r="A10" t="s">
        <v>127</v>
      </c>
      <c r="C10" s="52">
        <v>5349.757575757576</v>
      </c>
      <c r="D10" s="52">
        <v>30332.969696969696</v>
      </c>
    </row>
    <row r="11" spans="1:4" x14ac:dyDescent="0.55000000000000004">
      <c r="B11" t="s">
        <v>309</v>
      </c>
      <c r="C11" s="52">
        <v>5281.4</v>
      </c>
      <c r="D11" s="52">
        <v>29945.266666666666</v>
      </c>
    </row>
    <row r="12" spans="1:4" x14ac:dyDescent="0.55000000000000004">
      <c r="B12" t="s">
        <v>310</v>
      </c>
      <c r="C12" s="52">
        <v>4688.8888888888887</v>
      </c>
      <c r="D12" s="52">
        <v>26588.888888888891</v>
      </c>
    </row>
    <row r="13" spans="1:4" x14ac:dyDescent="0.55000000000000004">
      <c r="B13" t="s">
        <v>311</v>
      </c>
      <c r="C13" s="52">
        <v>5291.666666666667</v>
      </c>
      <c r="D13" s="52">
        <v>30005</v>
      </c>
    </row>
    <row r="14" spans="1:4" x14ac:dyDescent="0.55000000000000004">
      <c r="B14" t="s">
        <v>312</v>
      </c>
      <c r="C14" s="52">
        <v>7790.333333333333</v>
      </c>
      <c r="D14" s="52">
        <v>44159.666666666664</v>
      </c>
    </row>
    <row r="15" spans="1:4" x14ac:dyDescent="0.55000000000000004">
      <c r="A15" t="s">
        <v>305</v>
      </c>
      <c r="C15" s="52">
        <v>5246.3</v>
      </c>
      <c r="D15" s="52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B8" sqref="B8"/>
    </sheetView>
  </sheetViews>
  <sheetFormatPr defaultRowHeight="17.600000000000001" x14ac:dyDescent="0.55000000000000004"/>
  <cols>
    <col min="1" max="1" width="12" customWidth="1"/>
    <col min="2" max="2" width="10.140625" customWidth="1"/>
    <col min="3" max="3" width="2.85546875" customWidth="1"/>
    <col min="4" max="4" width="3.85546875" customWidth="1"/>
    <col min="5" max="5" width="10.85546875" bestFit="1" customWidth="1"/>
    <col min="6" max="11" width="10.140625" customWidth="1"/>
  </cols>
  <sheetData>
    <row r="2" spans="1:11" x14ac:dyDescent="0.55000000000000004">
      <c r="A2" t="s">
        <v>10</v>
      </c>
      <c r="D2" t="s">
        <v>0</v>
      </c>
      <c r="F2" s="49" t="s">
        <v>16</v>
      </c>
      <c r="G2" s="49"/>
      <c r="H2" s="49"/>
      <c r="I2" s="49"/>
      <c r="J2" s="49"/>
      <c r="K2" s="49"/>
    </row>
    <row r="3" spans="1:11" x14ac:dyDescent="0.55000000000000004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55000000000000004">
      <c r="A4" s="4" t="s">
        <v>11</v>
      </c>
      <c r="B4" s="5">
        <v>3</v>
      </c>
      <c r="D4" s="50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55000000000000004">
      <c r="A5" s="4" t="s">
        <v>15</v>
      </c>
      <c r="B5" s="6">
        <v>0.05</v>
      </c>
      <c r="D5" s="50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55000000000000004">
      <c r="A6" s="4" t="s">
        <v>12</v>
      </c>
      <c r="B6" s="6">
        <v>5.0000000000000001E-3</v>
      </c>
      <c r="D6" s="50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55000000000000004">
      <c r="A7" s="4" t="s">
        <v>13</v>
      </c>
      <c r="B7" s="5">
        <f>B3*B4*12*(1+B5)</f>
        <v>4221105.5276381914</v>
      </c>
      <c r="D7" s="50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55000000000000004">
      <c r="A8" s="4" t="s">
        <v>14</v>
      </c>
      <c r="B8" s="5">
        <f>B7*(1-B6)</f>
        <v>4200000</v>
      </c>
      <c r="D8" s="50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55000000000000004">
      <c r="D9" s="50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tabSelected="1" workbookViewId="0">
      <selection activeCell="G25" sqref="G25"/>
    </sheetView>
  </sheetViews>
  <sheetFormatPr defaultRowHeight="17.600000000000001" x14ac:dyDescent="0.55000000000000004"/>
  <cols>
    <col min="6" max="6" width="2.35546875" customWidth="1"/>
    <col min="7" max="7" width="11.85546875" customWidth="1"/>
  </cols>
  <sheetData>
    <row r="1" spans="1:5" x14ac:dyDescent="0.55000000000000004">
      <c r="A1" t="s">
        <v>2</v>
      </c>
    </row>
    <row r="2" spans="1:5" x14ac:dyDescent="0.55000000000000004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55000000000000004">
      <c r="A3" s="45">
        <v>221001</v>
      </c>
      <c r="B3" s="45" t="s">
        <v>262</v>
      </c>
      <c r="C3" s="45" t="s">
        <v>263</v>
      </c>
      <c r="D3" s="45" t="s">
        <v>264</v>
      </c>
      <c r="E3" s="53">
        <v>1</v>
      </c>
    </row>
    <row r="4" spans="1:5" x14ac:dyDescent="0.55000000000000004">
      <c r="A4" s="45">
        <v>221002</v>
      </c>
      <c r="B4" s="45" t="s">
        <v>265</v>
      </c>
      <c r="C4" s="45" t="s">
        <v>263</v>
      </c>
      <c r="D4" s="45" t="s">
        <v>264</v>
      </c>
      <c r="E4" s="53">
        <v>2</v>
      </c>
    </row>
    <row r="5" spans="1:5" x14ac:dyDescent="0.55000000000000004">
      <c r="A5" s="45">
        <v>221003</v>
      </c>
      <c r="B5" s="45" t="s">
        <v>266</v>
      </c>
      <c r="C5" s="45" t="s">
        <v>267</v>
      </c>
      <c r="D5" s="45" t="s">
        <v>268</v>
      </c>
      <c r="E5" s="53">
        <v>0</v>
      </c>
    </row>
    <row r="6" spans="1:5" x14ac:dyDescent="0.55000000000000004">
      <c r="A6" s="45">
        <v>221004</v>
      </c>
      <c r="B6" s="45" t="s">
        <v>269</v>
      </c>
      <c r="C6" s="45" t="s">
        <v>267</v>
      </c>
      <c r="D6" s="45" t="s">
        <v>264</v>
      </c>
      <c r="E6" s="53">
        <v>2</v>
      </c>
    </row>
    <row r="7" spans="1:5" x14ac:dyDescent="0.55000000000000004">
      <c r="A7" s="45">
        <v>221005</v>
      </c>
      <c r="B7" s="45" t="s">
        <v>270</v>
      </c>
      <c r="C7" s="45" t="s">
        <v>263</v>
      </c>
      <c r="D7" s="45" t="s">
        <v>271</v>
      </c>
      <c r="E7" s="53">
        <v>0</v>
      </c>
    </row>
    <row r="8" spans="1:5" x14ac:dyDescent="0.55000000000000004">
      <c r="A8" s="45">
        <v>221006</v>
      </c>
      <c r="B8" s="45" t="s">
        <v>272</v>
      </c>
      <c r="C8" s="45" t="s">
        <v>263</v>
      </c>
      <c r="D8" s="45" t="s">
        <v>271</v>
      </c>
      <c r="E8" s="53">
        <v>1</v>
      </c>
    </row>
    <row r="9" spans="1:5" x14ac:dyDescent="0.55000000000000004">
      <c r="A9" s="45">
        <v>221007</v>
      </c>
      <c r="B9" s="45" t="s">
        <v>273</v>
      </c>
      <c r="C9" s="45" t="s">
        <v>274</v>
      </c>
      <c r="D9" s="45" t="s">
        <v>268</v>
      </c>
      <c r="E9" s="53" t="s">
        <v>291</v>
      </c>
    </row>
    <row r="10" spans="1:5" x14ac:dyDescent="0.55000000000000004">
      <c r="A10" s="45">
        <v>221008</v>
      </c>
      <c r="B10" s="45" t="s">
        <v>275</v>
      </c>
      <c r="C10" s="45" t="s">
        <v>267</v>
      </c>
      <c r="D10" s="45" t="s">
        <v>268</v>
      </c>
      <c r="E10" s="53">
        <v>1</v>
      </c>
    </row>
    <row r="11" spans="1:5" x14ac:dyDescent="0.55000000000000004">
      <c r="A11" s="45">
        <v>221009</v>
      </c>
      <c r="B11" s="45" t="s">
        <v>276</v>
      </c>
      <c r="C11" s="45" t="s">
        <v>274</v>
      </c>
      <c r="D11" s="45" t="s">
        <v>264</v>
      </c>
      <c r="E11" s="53">
        <v>2</v>
      </c>
    </row>
    <row r="12" spans="1:5" x14ac:dyDescent="0.55000000000000004">
      <c r="A12" s="45">
        <v>221010</v>
      </c>
      <c r="B12" s="45" t="s">
        <v>277</v>
      </c>
      <c r="C12" s="45" t="s">
        <v>263</v>
      </c>
      <c r="D12" s="45" t="s">
        <v>268</v>
      </c>
      <c r="E12" s="53">
        <v>0</v>
      </c>
    </row>
    <row r="13" spans="1:5" x14ac:dyDescent="0.55000000000000004">
      <c r="A13" s="45">
        <v>221011</v>
      </c>
      <c r="B13" s="45" t="s">
        <v>278</v>
      </c>
      <c r="C13" s="45" t="s">
        <v>274</v>
      </c>
      <c r="D13" s="45" t="s">
        <v>279</v>
      </c>
      <c r="E13" s="53">
        <v>1</v>
      </c>
    </row>
    <row r="14" spans="1:5" x14ac:dyDescent="0.55000000000000004">
      <c r="A14" s="45">
        <v>221012</v>
      </c>
      <c r="B14" s="45" t="s">
        <v>280</v>
      </c>
      <c r="C14" s="45" t="s">
        <v>274</v>
      </c>
      <c r="D14" s="45" t="s">
        <v>271</v>
      </c>
      <c r="E14" s="53">
        <v>1</v>
      </c>
    </row>
    <row r="15" spans="1:5" x14ac:dyDescent="0.55000000000000004">
      <c r="A15" s="45">
        <v>221013</v>
      </c>
      <c r="B15" s="45" t="s">
        <v>281</v>
      </c>
      <c r="C15" s="45" t="s">
        <v>267</v>
      </c>
      <c r="D15" s="45" t="s">
        <v>279</v>
      </c>
      <c r="E15" s="53">
        <v>2</v>
      </c>
    </row>
    <row r="16" spans="1:5" x14ac:dyDescent="0.55000000000000004">
      <c r="A16" s="45">
        <v>221014</v>
      </c>
      <c r="B16" s="45" t="s">
        <v>282</v>
      </c>
      <c r="C16" s="45" t="s">
        <v>263</v>
      </c>
      <c r="D16" s="45" t="s">
        <v>268</v>
      </c>
      <c r="E16" s="53">
        <v>1</v>
      </c>
    </row>
    <row r="17" spans="1:5" x14ac:dyDescent="0.55000000000000004">
      <c r="A17" s="45">
        <v>221015</v>
      </c>
      <c r="B17" s="45" t="s">
        <v>283</v>
      </c>
      <c r="C17" s="45" t="s">
        <v>263</v>
      </c>
      <c r="D17" s="45" t="s">
        <v>264</v>
      </c>
      <c r="E17" s="53">
        <v>1</v>
      </c>
    </row>
    <row r="18" spans="1:5" x14ac:dyDescent="0.55000000000000004">
      <c r="A18" s="45">
        <v>221016</v>
      </c>
      <c r="B18" s="45" t="s">
        <v>284</v>
      </c>
      <c r="C18" s="45" t="s">
        <v>274</v>
      </c>
      <c r="D18" s="45" t="s">
        <v>271</v>
      </c>
      <c r="E18" s="53">
        <v>2</v>
      </c>
    </row>
    <row r="19" spans="1:5" x14ac:dyDescent="0.55000000000000004">
      <c r="A19" s="45">
        <v>221017</v>
      </c>
      <c r="B19" s="45" t="s">
        <v>285</v>
      </c>
      <c r="C19" s="45" t="s">
        <v>267</v>
      </c>
      <c r="D19" s="45" t="s">
        <v>279</v>
      </c>
      <c r="E19" s="53" t="s">
        <v>292</v>
      </c>
    </row>
    <row r="20" spans="1:5" x14ac:dyDescent="0.55000000000000004">
      <c r="A20" s="45">
        <v>221018</v>
      </c>
      <c r="B20" s="45" t="s">
        <v>286</v>
      </c>
      <c r="C20" s="45" t="s">
        <v>263</v>
      </c>
      <c r="D20" s="45" t="s">
        <v>268</v>
      </c>
      <c r="E20" s="53">
        <v>0</v>
      </c>
    </row>
    <row r="21" spans="1:5" x14ac:dyDescent="0.55000000000000004">
      <c r="A21" s="45">
        <v>231019</v>
      </c>
      <c r="B21" s="45" t="s">
        <v>287</v>
      </c>
      <c r="C21" s="45" t="s">
        <v>274</v>
      </c>
      <c r="D21" s="45" t="s">
        <v>268</v>
      </c>
      <c r="E21" s="53">
        <v>2</v>
      </c>
    </row>
    <row r="22" spans="1:5" x14ac:dyDescent="0.55000000000000004">
      <c r="A22" s="45">
        <v>231020</v>
      </c>
      <c r="B22" s="45" t="s">
        <v>288</v>
      </c>
      <c r="C22" s="45" t="s">
        <v>267</v>
      </c>
      <c r="D22" s="45" t="s">
        <v>264</v>
      </c>
      <c r="E22" s="53">
        <v>0</v>
      </c>
    </row>
    <row r="23" spans="1:5" x14ac:dyDescent="0.55000000000000004">
      <c r="A23" s="45">
        <v>231021</v>
      </c>
      <c r="B23" s="45" t="s">
        <v>289</v>
      </c>
      <c r="C23" s="45" t="s">
        <v>263</v>
      </c>
      <c r="D23" s="45" t="s">
        <v>264</v>
      </c>
      <c r="E23" s="53">
        <v>1</v>
      </c>
    </row>
    <row r="24" spans="1:5" x14ac:dyDescent="0.55000000000000004">
      <c r="A24" s="45">
        <v>231022</v>
      </c>
      <c r="B24" s="45" t="s">
        <v>290</v>
      </c>
      <c r="C24" s="45" t="s">
        <v>274</v>
      </c>
      <c r="D24" s="45" t="s">
        <v>279</v>
      </c>
      <c r="E24" s="53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K30" sqref="K30"/>
    </sheetView>
  </sheetViews>
  <sheetFormatPr defaultRowHeight="17.600000000000001" x14ac:dyDescent="0.55000000000000004"/>
  <cols>
    <col min="1" max="1" width="11.140625" customWidth="1"/>
    <col min="3" max="3" width="12.35546875" bestFit="1" customWidth="1"/>
  </cols>
  <sheetData>
    <row r="2" spans="1:3" ht="18" thickBot="1" x14ac:dyDescent="0.6">
      <c r="A2" t="s">
        <v>9</v>
      </c>
    </row>
    <row r="3" spans="1:3" x14ac:dyDescent="0.55000000000000004">
      <c r="A3" s="16" t="s">
        <v>38</v>
      </c>
      <c r="B3" s="17" t="s">
        <v>39</v>
      </c>
      <c r="C3" s="17" t="s">
        <v>40</v>
      </c>
    </row>
    <row r="4" spans="1:3" x14ac:dyDescent="0.55000000000000004">
      <c r="A4" s="18" t="s">
        <v>41</v>
      </c>
      <c r="B4" s="1">
        <v>430</v>
      </c>
      <c r="C4" s="19">
        <v>56000000</v>
      </c>
    </row>
    <row r="5" spans="1:3" x14ac:dyDescent="0.55000000000000004">
      <c r="A5" s="18" t="s">
        <v>42</v>
      </c>
      <c r="B5" s="1">
        <v>190</v>
      </c>
      <c r="C5" s="19">
        <v>18400000</v>
      </c>
    </row>
    <row r="6" spans="1:3" x14ac:dyDescent="0.55000000000000004">
      <c r="A6" s="18" t="s">
        <v>43</v>
      </c>
      <c r="B6" s="1">
        <v>120</v>
      </c>
      <c r="C6" s="19">
        <v>14400000</v>
      </c>
    </row>
    <row r="7" spans="1:3" x14ac:dyDescent="0.55000000000000004">
      <c r="A7" s="18" t="s">
        <v>44</v>
      </c>
      <c r="B7" s="1">
        <v>100</v>
      </c>
      <c r="C7" s="19">
        <v>12000000</v>
      </c>
    </row>
    <row r="22" spans="11:11" x14ac:dyDescent="0.55000000000000004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A5" sqref="A5:E5"/>
    </sheetView>
  </sheetViews>
  <sheetFormatPr defaultRowHeight="17.600000000000001" x14ac:dyDescent="0.55000000000000004"/>
  <cols>
    <col min="1" max="1" width="9.35546875" customWidth="1"/>
    <col min="2" max="2" width="10" customWidth="1"/>
    <col min="3" max="3" width="12.85546875" customWidth="1"/>
    <col min="4" max="4" width="11.640625" customWidth="1"/>
    <col min="5" max="5" width="13.7109375" customWidth="1"/>
    <col min="6" max="6" width="2.85546875" customWidth="1"/>
    <col min="8" max="8" width="11.85546875" bestFit="1" customWidth="1"/>
  </cols>
  <sheetData>
    <row r="1" spans="1:8" ht="42" customHeight="1" x14ac:dyDescent="0.55000000000000004">
      <c r="A1" t="s">
        <v>1</v>
      </c>
      <c r="G1" t="s">
        <v>0</v>
      </c>
    </row>
    <row r="2" spans="1:8" x14ac:dyDescent="0.55000000000000004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55000000000000004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55000000000000004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55000000000000004">
      <c r="A5" s="1" t="s">
        <v>313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6">
        <v>30000000</v>
      </c>
    </row>
    <row r="6" spans="1:8" x14ac:dyDescent="0.55000000000000004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55000000000000004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55000000000000004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55000000000000004">
      <c r="A9" s="2"/>
      <c r="B9" s="2"/>
      <c r="C9" s="46"/>
      <c r="D9" s="46"/>
      <c r="E9" s="46"/>
    </row>
    <row r="10" spans="1:8" x14ac:dyDescent="0.55000000000000004">
      <c r="A10" s="2"/>
      <c r="B10" s="2"/>
      <c r="C10" s="46"/>
      <c r="D10" s="46"/>
      <c r="E10" s="46"/>
    </row>
    <row r="11" spans="1:8" x14ac:dyDescent="0.55000000000000004">
      <c r="A11" s="2"/>
      <c r="B11" s="2"/>
      <c r="C11" s="46"/>
      <c r="D11" s="46"/>
      <c r="E11" s="46"/>
    </row>
    <row r="12" spans="1:8" x14ac:dyDescent="0.55000000000000004">
      <c r="A12" s="2"/>
      <c r="B12" s="2"/>
      <c r="C12" s="46"/>
      <c r="D12" s="46"/>
      <c r="E12" s="46"/>
    </row>
    <row r="13" spans="1:8" x14ac:dyDescent="0.55000000000000004">
      <c r="A13" s="2"/>
      <c r="B13" s="2"/>
      <c r="C13" s="46"/>
      <c r="D13" s="46"/>
      <c r="E13" s="46"/>
    </row>
    <row r="14" spans="1:8" x14ac:dyDescent="0.55000000000000004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391886</xdr:colOff>
                <xdr:row>0</xdr:row>
                <xdr:rowOff>59871</xdr:rowOff>
              </from>
              <to>
                <xdr:col>4</xdr:col>
                <xdr:colOff>696686</xdr:colOff>
                <xdr:row>0</xdr:row>
                <xdr:rowOff>429986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박 선형</cp:lastModifiedBy>
  <cp:lastPrinted>2023-06-21T07:10:47Z</cp:lastPrinted>
  <dcterms:created xsi:type="dcterms:W3CDTF">2023-01-31T07:13:44Z</dcterms:created>
  <dcterms:modified xsi:type="dcterms:W3CDTF">2026-02-25T09:42:21Z</dcterms:modified>
</cp:coreProperties>
</file>