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2025_기본서_컴활1급실기_250715\03 최신기출문제\07 23년상시03\"/>
    </mc:Choice>
  </mc:AlternateContent>
  <xr:revisionPtr revIDLastSave="0" documentId="13_ncr:1_{F93628E2-340A-497D-80D2-6CE56795CE0F}" xr6:coauthVersionLast="47" xr6:coauthVersionMax="47" xr10:uidLastSave="{00000000-0000-0000-0000-000000000000}"/>
  <bookViews>
    <workbookView xWindow="-120" yWindow="-120" windowWidth="29040" windowHeight="15840" tabRatio="776" activeTab="5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ISBLANK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0" l="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C32" i="10" a="1"/>
  <c r="C32" i="10" s="1"/>
  <c r="D32" i="10" a="1"/>
  <c r="D32" i="10" s="1"/>
  <c r="C33" i="10" a="1"/>
  <c r="C33" i="10" s="1"/>
  <c r="D33" i="10" a="1"/>
  <c r="D33" i="10" s="1"/>
  <c r="B33" i="10" a="1"/>
  <c r="B33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I26" i="10" a="1"/>
  <c r="I26" i="10" s="1"/>
  <c r="A25" i="4"/>
  <c r="B7" i="8"/>
  <c r="J6" i="10" a="1"/>
  <c r="J9" i="10" a="1"/>
  <c r="J12" i="10" a="1"/>
  <c r="J15" i="10" a="1"/>
  <c r="J18" i="10" a="1"/>
  <c r="J21" i="10" a="1"/>
  <c r="J4" i="10" a="1"/>
  <c r="J7" i="10" a="1"/>
  <c r="J10" i="10" a="1"/>
  <c r="J13" i="10" a="1"/>
  <c r="J16" i="10" a="1"/>
  <c r="J19" i="10" a="1"/>
  <c r="J22" i="10" a="1"/>
  <c r="J5" i="10" a="1"/>
  <c r="J8" i="10" a="1"/>
  <c r="J11" i="10" a="1"/>
  <c r="J14" i="10" a="1"/>
  <c r="J17" i="10" a="1"/>
  <c r="J20" i="10" a="1"/>
  <c r="J3" i="10" a="1"/>
  <c r="I28" i="10" l="1"/>
  <c r="I30" i="10"/>
  <c r="I29" i="10"/>
  <c r="I27" i="10"/>
  <c r="J20" i="10"/>
  <c r="J17" i="10"/>
  <c r="J14" i="10"/>
  <c r="J11" i="10"/>
  <c r="J8" i="10"/>
  <c r="J5" i="10"/>
  <c r="J22" i="10"/>
  <c r="J19" i="10"/>
  <c r="J16" i="10"/>
  <c r="J13" i="10"/>
  <c r="J10" i="10"/>
  <c r="J7" i="10"/>
  <c r="J4" i="10"/>
  <c r="J21" i="10"/>
  <c r="J18" i="10"/>
  <c r="J15" i="10"/>
  <c r="J12" i="10"/>
  <c r="J9" i="10"/>
  <c r="J6" i="10"/>
  <c r="J3" i="10"/>
  <c r="B8" i="8"/>
  <c r="E3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937651D7-6FA3-4D38-9A2E-C5E6B68C3123}" name="MS Access Database_Query1" type="1" refreshedVersion="8" background="1">
    <dbPr connection="DSN=MS Access Database;DBQ=C:\2025_기본서_컴활1급실기_250715\03 최신기출문제\07 23년상시03\환자관리현황.accdb;DefaultDir=C:\2025_기본서_컴활1급실기_250715\03 최신기출문제\07 23년상시03;DriverId=25;FIL=MS Access;MaxBufferSize=2048;PageTimeout=5;" command="SELECT 환자별부담금.성별, 환자별부담금.수급자등급, 환자별부담금.일수, 환자별부담금.본인부담금, 환자별부담금.공단부담금_x000d__x000a_FROM 환자별부담금 환자별부담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<sst xmlns="http://schemas.openxmlformats.org/spreadsheetml/2006/main" count="604" uniqueCount="312">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</sst>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C1E8CA8A-0A7F-A154-6504-3834BADAFD3D}"/>
            </a:ext>
          </a:extLst>
        </xdr:cNvPr>
        <xdr:cNvSpPr/>
      </xdr:nvSpPr>
      <xdr:spPr>
        <a:xfrm>
          <a:off x="3609975" y="209550"/>
          <a:ext cx="9048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E24D1ECF-AE60-918F-A18E-312DF7AC1BCA}"/>
            </a:ext>
          </a:extLst>
        </xdr:cNvPr>
        <xdr:cNvSpPr/>
      </xdr:nvSpPr>
      <xdr:spPr>
        <a:xfrm>
          <a:off x="3609975" y="838200"/>
          <a:ext cx="9048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885.891548842592" backgroundQuery="1" createdVersion="8" refreshedVersion="8" minRefreshableVersion="3" recordCount="70" xr:uid="{6B853FCC-4A17-4C55-BC2C-E3A61C292938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19D503-AEB3-46DC-8203-5E382D294077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2" baseItem="1" numFmtId="179"/>
    <dataField name="평균 : 공단부담금" fld="4" subtotal="average" baseField="2" baseItem="1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topLeftCell="A16" workbookViewId="0">
      <selection activeCell="I18" sqref="I18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66</v>
      </c>
    </row>
    <row r="2" spans="1:8" x14ac:dyDescent="0.3">
      <c r="A2" s="1" t="s">
        <v>53</v>
      </c>
      <c r="B2" s="1" t="s">
        <v>54</v>
      </c>
      <c r="C2" s="1" t="s">
        <v>55</v>
      </c>
      <c r="D2" s="1" t="s">
        <v>56</v>
      </c>
      <c r="E2" s="1" t="s">
        <v>57</v>
      </c>
      <c r="F2" s="1" t="s">
        <v>50</v>
      </c>
      <c r="G2" s="1" t="s">
        <v>58</v>
      </c>
      <c r="H2" s="1" t="s">
        <v>59</v>
      </c>
    </row>
    <row r="3" spans="1:8" x14ac:dyDescent="0.3">
      <c r="A3" s="3">
        <v>45128</v>
      </c>
      <c r="B3" s="1" t="s">
        <v>50</v>
      </c>
      <c r="C3" s="1" t="s">
        <v>62</v>
      </c>
      <c r="D3" s="1" t="s">
        <v>78</v>
      </c>
      <c r="E3" s="9">
        <v>112800</v>
      </c>
      <c r="F3" s="10" t="s">
        <v>63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44</v>
      </c>
      <c r="C4" s="1" t="s">
        <v>64</v>
      </c>
      <c r="D4" s="1" t="s">
        <v>80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44</v>
      </c>
      <c r="C5" s="1" t="s">
        <v>62</v>
      </c>
      <c r="D5" s="1" t="s">
        <v>104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44</v>
      </c>
      <c r="C6" s="1" t="s">
        <v>64</v>
      </c>
      <c r="D6" s="1" t="s">
        <v>82</v>
      </c>
      <c r="E6" s="9">
        <v>5200</v>
      </c>
      <c r="F6" s="1"/>
      <c r="G6" s="20" t="s">
        <v>65</v>
      </c>
      <c r="H6" s="21">
        <v>5200</v>
      </c>
    </row>
    <row r="7" spans="1:8" x14ac:dyDescent="0.3">
      <c r="A7" s="3">
        <v>45096</v>
      </c>
      <c r="B7" s="1" t="s">
        <v>44</v>
      </c>
      <c r="C7" s="1" t="s">
        <v>64</v>
      </c>
      <c r="D7" s="1" t="s">
        <v>80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44</v>
      </c>
      <c r="C8" s="1" t="s">
        <v>62</v>
      </c>
      <c r="D8" s="1" t="s">
        <v>72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44</v>
      </c>
      <c r="C9" s="1" t="s">
        <v>60</v>
      </c>
      <c r="D9" s="1" t="s">
        <v>90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50</v>
      </c>
      <c r="C10" s="1" t="s">
        <v>62</v>
      </c>
      <c r="D10" s="1" t="s">
        <v>92</v>
      </c>
      <c r="E10" s="9">
        <v>411400</v>
      </c>
      <c r="F10" s="10" t="s">
        <v>48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44</v>
      </c>
      <c r="C11" s="1" t="s">
        <v>64</v>
      </c>
      <c r="D11" s="1" t="s">
        <v>94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44</v>
      </c>
      <c r="C12" s="1" t="s">
        <v>62</v>
      </c>
      <c r="D12" s="1" t="s">
        <v>102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44</v>
      </c>
      <c r="C13" s="1" t="s">
        <v>60</v>
      </c>
      <c r="D13" s="1" t="s">
        <v>86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50</v>
      </c>
      <c r="C14" s="1" t="s">
        <v>62</v>
      </c>
      <c r="D14" s="1" t="s">
        <v>88</v>
      </c>
      <c r="E14" s="9">
        <v>563200</v>
      </c>
      <c r="F14" s="10" t="s">
        <v>45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44</v>
      </c>
      <c r="C15" s="1" t="s">
        <v>62</v>
      </c>
      <c r="D15" s="1" t="s">
        <v>98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44</v>
      </c>
      <c r="C16" s="1" t="s">
        <v>60</v>
      </c>
      <c r="D16" s="1" t="s">
        <v>96</v>
      </c>
      <c r="E16" s="9">
        <v>9600</v>
      </c>
      <c r="F16" s="1"/>
      <c r="G16" s="20" t="s">
        <v>65</v>
      </c>
      <c r="H16" s="21">
        <v>9600</v>
      </c>
    </row>
    <row r="17" spans="1:8" x14ac:dyDescent="0.3">
      <c r="A17" s="3">
        <v>44971</v>
      </c>
      <c r="B17" s="1" t="s">
        <v>44</v>
      </c>
      <c r="C17" s="1" t="s">
        <v>62</v>
      </c>
      <c r="D17" s="1" t="s">
        <v>74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44</v>
      </c>
      <c r="C18" s="1" t="s">
        <v>60</v>
      </c>
      <c r="D18" s="1" t="s">
        <v>76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50</v>
      </c>
      <c r="C19" s="1" t="s">
        <v>60</v>
      </c>
      <c r="D19" s="1" t="s">
        <v>82</v>
      </c>
      <c r="E19" s="9">
        <v>565400</v>
      </c>
      <c r="F19" s="10" t="s">
        <v>47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44</v>
      </c>
      <c r="C20" s="1" t="s">
        <v>62</v>
      </c>
      <c r="D20" s="1" t="s">
        <v>84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50</v>
      </c>
      <c r="C21" s="1" t="s">
        <v>64</v>
      </c>
      <c r="D21" s="1" t="s">
        <v>100</v>
      </c>
      <c r="E21" s="9">
        <v>301600</v>
      </c>
      <c r="F21" s="10" t="s">
        <v>51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50</v>
      </c>
      <c r="C22" s="1" t="s">
        <v>60</v>
      </c>
      <c r="D22" s="1" t="s">
        <v>70</v>
      </c>
      <c r="E22" s="9">
        <v>191700</v>
      </c>
      <c r="F22" s="10" t="s">
        <v>61</v>
      </c>
      <c r="G22" s="20">
        <v>0</v>
      </c>
      <c r="H22" s="21">
        <v>47900</v>
      </c>
    </row>
    <row r="24" spans="1:8" x14ac:dyDescent="0.3">
      <c r="A24" t="s">
        <v>303</v>
      </c>
    </row>
    <row r="25" spans="1:8" x14ac:dyDescent="0.3">
      <c r="A25" t="b">
        <f>AND(ISEVEN(RIGHT(D3,1)),E3&gt;=200000)</f>
        <v>0</v>
      </c>
    </row>
    <row r="27" spans="1:8" x14ac:dyDescent="0.3">
      <c r="A27" s="1" t="s">
        <v>53</v>
      </c>
      <c r="B27" s="1" t="s">
        <v>55</v>
      </c>
      <c r="C27" s="1" t="s">
        <v>56</v>
      </c>
      <c r="D27" s="1" t="s">
        <v>57</v>
      </c>
      <c r="E27" s="1" t="s">
        <v>59</v>
      </c>
    </row>
    <row r="28" spans="1:8" x14ac:dyDescent="0.3">
      <c r="A28" s="3">
        <v>45111</v>
      </c>
      <c r="B28" s="1" t="s">
        <v>64</v>
      </c>
      <c r="C28" s="1" t="s">
        <v>80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62</v>
      </c>
      <c r="C29" s="1" t="s">
        <v>104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62</v>
      </c>
      <c r="C30" s="1" t="s">
        <v>92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64</v>
      </c>
      <c r="C31" s="1" t="s">
        <v>94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60</v>
      </c>
      <c r="C32" s="1" t="s">
        <v>76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60</v>
      </c>
      <c r="C33" s="1" t="s">
        <v>82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62</v>
      </c>
      <c r="C34" s="1" t="s">
        <v>84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OR(IFERROR(SEARCH("가족",$C3,1),FALSE)=3,$E3&gt;=500000)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/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105</v>
      </c>
      <c r="B1" s="24" t="s">
        <v>106</v>
      </c>
      <c r="C1" s="24" t="s">
        <v>107</v>
      </c>
      <c r="D1" s="24" t="s">
        <v>108</v>
      </c>
      <c r="E1" s="24" t="s">
        <v>109</v>
      </c>
      <c r="F1" s="24" t="s">
        <v>54</v>
      </c>
      <c r="G1" s="24" t="s">
        <v>110</v>
      </c>
      <c r="H1" s="24" t="s">
        <v>111</v>
      </c>
      <c r="I1" s="24" t="s">
        <v>112</v>
      </c>
    </row>
    <row r="2" spans="1:9" x14ac:dyDescent="0.3">
      <c r="A2" s="25" t="s">
        <v>113</v>
      </c>
      <c r="B2" s="25" t="s">
        <v>114</v>
      </c>
      <c r="C2" s="25" t="s">
        <v>115</v>
      </c>
      <c r="D2" s="25">
        <v>1</v>
      </c>
      <c r="E2" s="25">
        <v>3</v>
      </c>
      <c r="F2" s="25" t="s">
        <v>116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117</v>
      </c>
      <c r="B3" s="26" t="s">
        <v>118</v>
      </c>
      <c r="C3" s="26" t="s">
        <v>115</v>
      </c>
      <c r="D3" s="26">
        <v>4</v>
      </c>
      <c r="E3" s="26">
        <v>5</v>
      </c>
      <c r="F3" s="26" t="s">
        <v>116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119</v>
      </c>
      <c r="B4" s="27" t="s">
        <v>120</v>
      </c>
      <c r="C4" s="27" t="s">
        <v>115</v>
      </c>
      <c r="D4" s="27">
        <v>4</v>
      </c>
      <c r="E4" s="27">
        <v>2</v>
      </c>
      <c r="F4" s="27" t="s">
        <v>121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122</v>
      </c>
      <c r="B5" s="26" t="s">
        <v>123</v>
      </c>
      <c r="C5" s="26" t="s">
        <v>115</v>
      </c>
      <c r="D5" s="26">
        <v>4</v>
      </c>
      <c r="E5" s="26">
        <v>1</v>
      </c>
      <c r="F5" s="26" t="s">
        <v>121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124</v>
      </c>
      <c r="B6" s="27" t="s">
        <v>125</v>
      </c>
      <c r="C6" s="27" t="s">
        <v>126</v>
      </c>
      <c r="D6" s="27">
        <v>1</v>
      </c>
      <c r="E6" s="27">
        <v>15</v>
      </c>
      <c r="F6" s="27" t="s">
        <v>121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127</v>
      </c>
      <c r="B7" s="26" t="s">
        <v>128</v>
      </c>
      <c r="C7" s="26" t="s">
        <v>115</v>
      </c>
      <c r="D7" s="26">
        <v>4</v>
      </c>
      <c r="E7" s="26">
        <v>9</v>
      </c>
      <c r="F7" s="26" t="s">
        <v>116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129</v>
      </c>
      <c r="B8" s="27" t="s">
        <v>130</v>
      </c>
      <c r="C8" s="27" t="s">
        <v>115</v>
      </c>
      <c r="D8" s="27">
        <v>4</v>
      </c>
      <c r="E8" s="27">
        <v>5</v>
      </c>
      <c r="F8" s="27" t="s">
        <v>116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131</v>
      </c>
      <c r="B9" s="26" t="s">
        <v>132</v>
      </c>
      <c r="C9" s="26" t="s">
        <v>115</v>
      </c>
      <c r="D9" s="26">
        <v>5</v>
      </c>
      <c r="E9" s="26">
        <v>1</v>
      </c>
      <c r="F9" s="26" t="s">
        <v>133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134</v>
      </c>
      <c r="B10" s="27" t="s">
        <v>135</v>
      </c>
      <c r="C10" s="27" t="s">
        <v>126</v>
      </c>
      <c r="D10" s="27">
        <v>1</v>
      </c>
      <c r="E10" s="27">
        <v>4</v>
      </c>
      <c r="F10" s="27" t="s">
        <v>133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136</v>
      </c>
      <c r="B11" s="26" t="s">
        <v>137</v>
      </c>
      <c r="C11" s="26" t="s">
        <v>126</v>
      </c>
      <c r="D11" s="26">
        <v>4</v>
      </c>
      <c r="E11" s="26">
        <v>7</v>
      </c>
      <c r="F11" s="26" t="s">
        <v>116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138</v>
      </c>
      <c r="B12" s="27" t="s">
        <v>139</v>
      </c>
      <c r="C12" s="27" t="s">
        <v>115</v>
      </c>
      <c r="D12" s="27">
        <v>4</v>
      </c>
      <c r="E12" s="27">
        <v>1</v>
      </c>
      <c r="F12" s="27" t="s">
        <v>133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140</v>
      </c>
      <c r="B13" s="26" t="s">
        <v>141</v>
      </c>
      <c r="C13" s="26" t="s">
        <v>126</v>
      </c>
      <c r="D13" s="26">
        <v>5</v>
      </c>
      <c r="E13" s="26">
        <v>13</v>
      </c>
      <c r="F13" s="26" t="s">
        <v>116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142</v>
      </c>
      <c r="B14" s="27" t="s">
        <v>143</v>
      </c>
      <c r="C14" s="27" t="s">
        <v>115</v>
      </c>
      <c r="D14" s="27">
        <v>1</v>
      </c>
      <c r="E14" s="27">
        <v>12</v>
      </c>
      <c r="F14" s="27" t="s">
        <v>116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144</v>
      </c>
      <c r="B15" s="26" t="s">
        <v>145</v>
      </c>
      <c r="C15" s="26" t="s">
        <v>115</v>
      </c>
      <c r="D15" s="26">
        <v>4</v>
      </c>
      <c r="E15" s="26">
        <v>8</v>
      </c>
      <c r="F15" s="26" t="s">
        <v>116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146</v>
      </c>
      <c r="B16" s="27" t="s">
        <v>147</v>
      </c>
      <c r="C16" s="27" t="s">
        <v>126</v>
      </c>
      <c r="D16" s="27">
        <v>5</v>
      </c>
      <c r="E16" s="27">
        <v>8</v>
      </c>
      <c r="F16" s="27" t="s">
        <v>116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148</v>
      </c>
      <c r="B17" s="26" t="s">
        <v>149</v>
      </c>
      <c r="C17" s="26" t="s">
        <v>115</v>
      </c>
      <c r="D17" s="26">
        <v>5</v>
      </c>
      <c r="E17" s="26">
        <v>12</v>
      </c>
      <c r="F17" s="26" t="s">
        <v>116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150</v>
      </c>
      <c r="B18" s="27" t="s">
        <v>151</v>
      </c>
      <c r="C18" s="27" t="s">
        <v>115</v>
      </c>
      <c r="D18" s="27">
        <v>1</v>
      </c>
      <c r="E18" s="27">
        <v>5</v>
      </c>
      <c r="F18" s="27" t="s">
        <v>116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152</v>
      </c>
      <c r="B19" s="26" t="s">
        <v>153</v>
      </c>
      <c r="C19" s="26" t="s">
        <v>115</v>
      </c>
      <c r="D19" s="26">
        <v>5</v>
      </c>
      <c r="E19" s="26">
        <v>14</v>
      </c>
      <c r="F19" s="26" t="s">
        <v>116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154</v>
      </c>
      <c r="B20" s="27" t="s">
        <v>155</v>
      </c>
      <c r="C20" s="27" t="s">
        <v>115</v>
      </c>
      <c r="D20" s="27">
        <v>5</v>
      </c>
      <c r="E20" s="27">
        <v>17</v>
      </c>
      <c r="F20" s="27" t="s">
        <v>116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156</v>
      </c>
      <c r="B21" s="26" t="s">
        <v>157</v>
      </c>
      <c r="C21" s="26" t="s">
        <v>115</v>
      </c>
      <c r="D21" s="26">
        <v>5</v>
      </c>
      <c r="E21" s="26">
        <v>11</v>
      </c>
      <c r="F21" s="26" t="s">
        <v>116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158</v>
      </c>
      <c r="B22" s="27" t="s">
        <v>159</v>
      </c>
      <c r="C22" s="27" t="s">
        <v>126</v>
      </c>
      <c r="D22" s="27">
        <v>1</v>
      </c>
      <c r="E22" s="27">
        <v>2</v>
      </c>
      <c r="F22" s="27" t="s">
        <v>121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160</v>
      </c>
      <c r="B23" s="26" t="s">
        <v>161</v>
      </c>
      <c r="C23" s="26" t="s">
        <v>126</v>
      </c>
      <c r="D23" s="26">
        <v>5</v>
      </c>
      <c r="E23" s="26">
        <v>16</v>
      </c>
      <c r="F23" s="26" t="s">
        <v>116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162</v>
      </c>
      <c r="B24" s="27" t="s">
        <v>163</v>
      </c>
      <c r="C24" s="27" t="s">
        <v>126</v>
      </c>
      <c r="D24" s="27">
        <v>5</v>
      </c>
      <c r="E24" s="27">
        <v>4</v>
      </c>
      <c r="F24" s="27" t="s">
        <v>116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164</v>
      </c>
      <c r="B25" s="26" t="s">
        <v>165</v>
      </c>
      <c r="C25" s="26" t="s">
        <v>126</v>
      </c>
      <c r="D25" s="26">
        <v>5</v>
      </c>
      <c r="E25" s="26">
        <v>10</v>
      </c>
      <c r="F25" s="26" t="s">
        <v>116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166</v>
      </c>
      <c r="B26" s="27" t="s">
        <v>167</v>
      </c>
      <c r="C26" s="27" t="s">
        <v>126</v>
      </c>
      <c r="D26" s="27">
        <v>1</v>
      </c>
      <c r="E26" s="27">
        <v>1</v>
      </c>
      <c r="F26" s="27" t="s">
        <v>133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168</v>
      </c>
      <c r="B27" s="26" t="s">
        <v>169</v>
      </c>
      <c r="C27" s="26" t="s">
        <v>126</v>
      </c>
      <c r="D27" s="26">
        <v>5</v>
      </c>
      <c r="E27" s="26">
        <v>3</v>
      </c>
      <c r="F27" s="26" t="s">
        <v>116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170</v>
      </c>
      <c r="B28" s="27" t="s">
        <v>171</v>
      </c>
      <c r="C28" s="27" t="s">
        <v>115</v>
      </c>
      <c r="D28" s="27">
        <v>5</v>
      </c>
      <c r="E28" s="27">
        <v>2</v>
      </c>
      <c r="F28" s="27" t="s">
        <v>133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172</v>
      </c>
      <c r="B29" s="26" t="s">
        <v>173</v>
      </c>
      <c r="C29" s="26" t="s">
        <v>115</v>
      </c>
      <c r="D29" s="26">
        <v>5</v>
      </c>
      <c r="E29" s="26">
        <v>5</v>
      </c>
      <c r="F29" s="26" t="s">
        <v>116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174</v>
      </c>
      <c r="B30" s="27" t="s">
        <v>175</v>
      </c>
      <c r="C30" s="27" t="s">
        <v>115</v>
      </c>
      <c r="D30" s="27">
        <v>1</v>
      </c>
      <c r="E30" s="27">
        <v>5</v>
      </c>
      <c r="F30" s="27" t="s">
        <v>116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176</v>
      </c>
      <c r="B31" s="26" t="s">
        <v>177</v>
      </c>
      <c r="C31" s="26" t="s">
        <v>126</v>
      </c>
      <c r="D31" s="26">
        <v>1</v>
      </c>
      <c r="E31" s="26">
        <v>20</v>
      </c>
      <c r="F31" s="26" t="s">
        <v>116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178</v>
      </c>
      <c r="B32" s="27" t="s">
        <v>179</v>
      </c>
      <c r="C32" s="27" t="s">
        <v>126</v>
      </c>
      <c r="D32" s="27">
        <v>1</v>
      </c>
      <c r="E32" s="27">
        <v>5</v>
      </c>
      <c r="F32" s="27" t="s">
        <v>116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180</v>
      </c>
      <c r="B33" s="26" t="s">
        <v>181</v>
      </c>
      <c r="C33" s="26" t="s">
        <v>126</v>
      </c>
      <c r="D33" s="26">
        <v>2</v>
      </c>
      <c r="E33" s="26">
        <v>6</v>
      </c>
      <c r="F33" s="26" t="s">
        <v>116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182</v>
      </c>
      <c r="B34" s="27" t="s">
        <v>183</v>
      </c>
      <c r="C34" s="27" t="s">
        <v>126</v>
      </c>
      <c r="D34" s="27">
        <v>1</v>
      </c>
      <c r="E34" s="27">
        <v>14</v>
      </c>
      <c r="F34" s="27" t="s">
        <v>116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184</v>
      </c>
      <c r="B35" s="26" t="s">
        <v>185</v>
      </c>
      <c r="C35" s="26" t="s">
        <v>115</v>
      </c>
      <c r="D35" s="26">
        <v>1</v>
      </c>
      <c r="E35" s="26">
        <v>3</v>
      </c>
      <c r="F35" s="26" t="s">
        <v>121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186</v>
      </c>
      <c r="B36" s="27" t="s">
        <v>187</v>
      </c>
      <c r="C36" s="27" t="s">
        <v>115</v>
      </c>
      <c r="D36" s="27">
        <v>2</v>
      </c>
      <c r="E36" s="27">
        <v>2</v>
      </c>
      <c r="F36" s="27" t="s">
        <v>133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188</v>
      </c>
      <c r="B37" s="26" t="s">
        <v>189</v>
      </c>
      <c r="C37" s="26" t="s">
        <v>126</v>
      </c>
      <c r="D37" s="26">
        <v>1</v>
      </c>
      <c r="E37" s="26">
        <v>15</v>
      </c>
      <c r="F37" s="26" t="s">
        <v>116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190</v>
      </c>
      <c r="B38" s="27" t="s">
        <v>191</v>
      </c>
      <c r="C38" s="27" t="s">
        <v>126</v>
      </c>
      <c r="D38" s="27">
        <v>1</v>
      </c>
      <c r="E38" s="27">
        <v>3</v>
      </c>
      <c r="F38" s="27" t="s">
        <v>116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192</v>
      </c>
      <c r="B39" s="26" t="s">
        <v>193</v>
      </c>
      <c r="C39" s="26" t="s">
        <v>115</v>
      </c>
      <c r="D39" s="26">
        <v>2</v>
      </c>
      <c r="E39" s="26">
        <v>2</v>
      </c>
      <c r="F39" s="26" t="s">
        <v>121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194</v>
      </c>
      <c r="B40" s="27" t="s">
        <v>195</v>
      </c>
      <c r="C40" s="27" t="s">
        <v>126</v>
      </c>
      <c r="D40" s="27">
        <v>1</v>
      </c>
      <c r="E40" s="27">
        <v>8</v>
      </c>
      <c r="F40" s="27" t="s">
        <v>116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196</v>
      </c>
      <c r="B41" s="26" t="s">
        <v>197</v>
      </c>
      <c r="C41" s="26" t="s">
        <v>115</v>
      </c>
      <c r="D41" s="26">
        <v>1</v>
      </c>
      <c r="E41" s="26">
        <v>4</v>
      </c>
      <c r="F41" s="26" t="s">
        <v>116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198</v>
      </c>
      <c r="B42" s="27" t="s">
        <v>199</v>
      </c>
      <c r="C42" s="27" t="s">
        <v>115</v>
      </c>
      <c r="D42" s="27">
        <v>2</v>
      </c>
      <c r="E42" s="27">
        <v>7</v>
      </c>
      <c r="F42" s="27" t="s">
        <v>116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200</v>
      </c>
      <c r="B43" s="26" t="s">
        <v>201</v>
      </c>
      <c r="C43" s="26" t="s">
        <v>126</v>
      </c>
      <c r="D43" s="26">
        <v>2</v>
      </c>
      <c r="E43" s="26">
        <v>4</v>
      </c>
      <c r="F43" s="26" t="s">
        <v>116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202</v>
      </c>
      <c r="B44" s="27" t="s">
        <v>203</v>
      </c>
      <c r="C44" s="27" t="s">
        <v>115</v>
      </c>
      <c r="D44" s="27">
        <v>1</v>
      </c>
      <c r="E44" s="27">
        <v>3</v>
      </c>
      <c r="F44" s="27" t="s">
        <v>116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204</v>
      </c>
      <c r="B45" s="26" t="s">
        <v>205</v>
      </c>
      <c r="C45" s="26" t="s">
        <v>126</v>
      </c>
      <c r="D45" s="26">
        <v>2</v>
      </c>
      <c r="E45" s="26">
        <v>8</v>
      </c>
      <c r="F45" s="26" t="s">
        <v>116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206</v>
      </c>
      <c r="B46" s="27" t="s">
        <v>207</v>
      </c>
      <c r="C46" s="27" t="s">
        <v>126</v>
      </c>
      <c r="D46" s="27">
        <v>2</v>
      </c>
      <c r="E46" s="27">
        <v>4</v>
      </c>
      <c r="F46" s="27" t="s">
        <v>116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208</v>
      </c>
      <c r="B47" s="26" t="s">
        <v>209</v>
      </c>
      <c r="C47" s="26" t="s">
        <v>126</v>
      </c>
      <c r="D47" s="26">
        <v>1</v>
      </c>
      <c r="E47" s="26">
        <v>6</v>
      </c>
      <c r="F47" s="26" t="s">
        <v>116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210</v>
      </c>
      <c r="B48" s="27" t="s">
        <v>211</v>
      </c>
      <c r="C48" s="27" t="s">
        <v>126</v>
      </c>
      <c r="D48" s="27">
        <v>2</v>
      </c>
      <c r="E48" s="27">
        <v>5</v>
      </c>
      <c r="F48" s="27" t="s">
        <v>116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212</v>
      </c>
      <c r="B49" s="26" t="s">
        <v>213</v>
      </c>
      <c r="C49" s="26" t="s">
        <v>126</v>
      </c>
      <c r="D49" s="26">
        <v>2</v>
      </c>
      <c r="E49" s="26">
        <v>5</v>
      </c>
      <c r="F49" s="26" t="s">
        <v>116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214</v>
      </c>
      <c r="B50" s="27" t="s">
        <v>215</v>
      </c>
      <c r="C50" s="27" t="s">
        <v>115</v>
      </c>
      <c r="D50" s="27">
        <v>2</v>
      </c>
      <c r="E50" s="27">
        <v>2</v>
      </c>
      <c r="F50" s="27" t="s">
        <v>133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216</v>
      </c>
      <c r="B51" s="26" t="s">
        <v>217</v>
      </c>
      <c r="C51" s="26" t="s">
        <v>126</v>
      </c>
      <c r="D51" s="26">
        <v>2</v>
      </c>
      <c r="E51" s="26">
        <v>11</v>
      </c>
      <c r="F51" s="26" t="s">
        <v>116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218</v>
      </c>
      <c r="B52" s="27" t="s">
        <v>219</v>
      </c>
      <c r="C52" s="27" t="s">
        <v>126</v>
      </c>
      <c r="D52" s="27">
        <v>2</v>
      </c>
      <c r="E52" s="27">
        <v>1</v>
      </c>
      <c r="F52" s="27" t="s">
        <v>133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220</v>
      </c>
      <c r="B53" s="26" t="s">
        <v>221</v>
      </c>
      <c r="C53" s="26" t="s">
        <v>115</v>
      </c>
      <c r="D53" s="26">
        <v>2</v>
      </c>
      <c r="E53" s="26">
        <v>11</v>
      </c>
      <c r="F53" s="26" t="s">
        <v>116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222</v>
      </c>
      <c r="B54" s="27" t="s">
        <v>223</v>
      </c>
      <c r="C54" s="27" t="s">
        <v>115</v>
      </c>
      <c r="D54" s="27">
        <v>3</v>
      </c>
      <c r="E54" s="27">
        <v>15</v>
      </c>
      <c r="F54" s="27" t="s">
        <v>116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224</v>
      </c>
      <c r="B55" s="26" t="s">
        <v>225</v>
      </c>
      <c r="C55" s="26" t="s">
        <v>115</v>
      </c>
      <c r="D55" s="26">
        <v>2</v>
      </c>
      <c r="E55" s="26">
        <v>1</v>
      </c>
      <c r="F55" s="26" t="s">
        <v>133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226</v>
      </c>
      <c r="B56" s="27" t="s">
        <v>227</v>
      </c>
      <c r="C56" s="27" t="s">
        <v>115</v>
      </c>
      <c r="D56" s="27">
        <v>3</v>
      </c>
      <c r="E56" s="27">
        <v>14</v>
      </c>
      <c r="F56" s="27" t="s">
        <v>116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228</v>
      </c>
      <c r="B57" s="26" t="s">
        <v>229</v>
      </c>
      <c r="C57" s="26" t="s">
        <v>126</v>
      </c>
      <c r="D57" s="26">
        <v>3</v>
      </c>
      <c r="E57" s="26">
        <v>20</v>
      </c>
      <c r="F57" s="26" t="s">
        <v>116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230</v>
      </c>
      <c r="B58" s="27" t="s">
        <v>231</v>
      </c>
      <c r="C58" s="27" t="s">
        <v>126</v>
      </c>
      <c r="D58" s="27">
        <v>2</v>
      </c>
      <c r="E58" s="27">
        <v>2</v>
      </c>
      <c r="F58" s="27" t="s">
        <v>116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232</v>
      </c>
      <c r="B59" s="26" t="s">
        <v>233</v>
      </c>
      <c r="C59" s="26" t="s">
        <v>115</v>
      </c>
      <c r="D59" s="26">
        <v>3</v>
      </c>
      <c r="E59" s="26">
        <v>14</v>
      </c>
      <c r="F59" s="26" t="s">
        <v>116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234</v>
      </c>
      <c r="B60" s="33" t="s">
        <v>235</v>
      </c>
      <c r="C60" s="33" t="s">
        <v>115</v>
      </c>
      <c r="D60" s="33">
        <v>3</v>
      </c>
      <c r="E60" s="33">
        <v>2</v>
      </c>
      <c r="F60" s="33" t="s">
        <v>133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236</v>
      </c>
      <c r="B61" s="34" t="s">
        <v>237</v>
      </c>
      <c r="C61" s="34" t="s">
        <v>115</v>
      </c>
      <c r="D61" s="34">
        <v>2</v>
      </c>
      <c r="E61" s="34">
        <v>5</v>
      </c>
      <c r="F61" s="34" t="s">
        <v>116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238</v>
      </c>
      <c r="B62" s="33" t="s">
        <v>239</v>
      </c>
      <c r="C62" s="33" t="s">
        <v>126</v>
      </c>
      <c r="D62" s="33">
        <v>4</v>
      </c>
      <c r="E62" s="33">
        <v>2</v>
      </c>
      <c r="F62" s="33" t="s">
        <v>116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240</v>
      </c>
      <c r="B63" s="34" t="s">
        <v>241</v>
      </c>
      <c r="C63" s="34" t="s">
        <v>115</v>
      </c>
      <c r="D63" s="34">
        <v>3</v>
      </c>
      <c r="E63" s="34">
        <v>3</v>
      </c>
      <c r="F63" s="34" t="s">
        <v>116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242</v>
      </c>
      <c r="B64" s="33" t="s">
        <v>243</v>
      </c>
      <c r="C64" s="33" t="s">
        <v>126</v>
      </c>
      <c r="D64" s="33">
        <v>3</v>
      </c>
      <c r="E64" s="33">
        <v>4</v>
      </c>
      <c r="F64" s="33" t="s">
        <v>116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244</v>
      </c>
      <c r="B65" s="34" t="s">
        <v>245</v>
      </c>
      <c r="C65" s="34" t="s">
        <v>115</v>
      </c>
      <c r="D65" s="34">
        <v>4</v>
      </c>
      <c r="E65" s="34">
        <v>2</v>
      </c>
      <c r="F65" s="34" t="s">
        <v>116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246</v>
      </c>
      <c r="B66" s="33" t="s">
        <v>247</v>
      </c>
      <c r="C66" s="33" t="s">
        <v>115</v>
      </c>
      <c r="D66" s="33">
        <v>3</v>
      </c>
      <c r="E66" s="33">
        <v>4</v>
      </c>
      <c r="F66" s="33" t="s">
        <v>116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248</v>
      </c>
      <c r="B67" s="34" t="s">
        <v>249</v>
      </c>
      <c r="C67" s="34" t="s">
        <v>126</v>
      </c>
      <c r="D67" s="34">
        <v>3</v>
      </c>
      <c r="E67" s="34">
        <v>7</v>
      </c>
      <c r="F67" s="34" t="s">
        <v>116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250</v>
      </c>
      <c r="B68" s="33" t="s">
        <v>251</v>
      </c>
      <c r="C68" s="33" t="s">
        <v>115</v>
      </c>
      <c r="D68" s="33">
        <v>4</v>
      </c>
      <c r="E68" s="33">
        <v>2</v>
      </c>
      <c r="F68" s="33" t="s">
        <v>133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252</v>
      </c>
      <c r="B69" s="34" t="s">
        <v>253</v>
      </c>
      <c r="C69" s="34" t="s">
        <v>115</v>
      </c>
      <c r="D69" s="34">
        <v>4</v>
      </c>
      <c r="E69" s="34">
        <v>5</v>
      </c>
      <c r="F69" s="34" t="s">
        <v>116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254</v>
      </c>
      <c r="B70" s="33" t="s">
        <v>255</v>
      </c>
      <c r="C70" s="33" t="s">
        <v>126</v>
      </c>
      <c r="D70" s="33">
        <v>3</v>
      </c>
      <c r="E70" s="33">
        <v>8</v>
      </c>
      <c r="F70" s="33" t="s">
        <v>116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256</v>
      </c>
      <c r="B71" s="28" t="s">
        <v>257</v>
      </c>
      <c r="C71" s="28" t="s">
        <v>126</v>
      </c>
      <c r="D71" s="28">
        <v>4</v>
      </c>
      <c r="E71" s="28">
        <v>11</v>
      </c>
      <c r="F71" s="28" t="s">
        <v>116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opLeftCell="A7" workbookViewId="0">
      <selection activeCell="I34" sqref="I34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69</v>
      </c>
      <c r="E3" s="9">
        <v>191700</v>
      </c>
      <c r="F3" s="10"/>
      <c r="G3" s="20">
        <f>IFERROR(IF(B3="할부",0%,HLOOKUP(E3,$B$25:$E$28,MATCH(C3,$A$27:$A$28,1)+2,1)),"")</f>
        <v>0</v>
      </c>
      <c r="H3" s="21">
        <f>IF(ISBLANK(F3),E3,ROUND(E3/RIGHT(F3,1),-2))</f>
        <v>191700</v>
      </c>
      <c r="I3" s="11">
        <v>143800</v>
      </c>
      <c r="J3" s="1" t="str" cm="1">
        <f t="array" ref="J3">fn비고일자(A3,I3)</f>
        <v>143800원 이월</v>
      </c>
    </row>
    <row r="4" spans="1:10" x14ac:dyDescent="0.3">
      <c r="A4" s="3">
        <v>45219</v>
      </c>
      <c r="B4" s="1" t="s">
        <v>29</v>
      </c>
      <c r="C4" s="1" t="s">
        <v>30</v>
      </c>
      <c r="D4" s="1" t="s">
        <v>71</v>
      </c>
      <c r="E4" s="9">
        <v>174100</v>
      </c>
      <c r="F4" s="10"/>
      <c r="G4" s="20">
        <f t="shared" ref="G4:G22" si="0">IFERROR(IF(B4="할부",0%,HLOOKUP(E4,$B$25:$E$28,MATCH(C4,$A$27:$A$28,1)+2,1)),"")</f>
        <v>0.01</v>
      </c>
      <c r="H4" s="21">
        <f t="shared" ref="H4:H22" si="1">IF(ISBLANK(F4),E4,ROUND(E4/RIGHT(F4,1),-2))</f>
        <v>174100</v>
      </c>
      <c r="I4" s="11">
        <v>0</v>
      </c>
      <c r="J4" s="1" t="str" cm="1">
        <f t="array" ref="J4">fn비고일자(A4,I4)</f>
        <v>10월 결제완료</v>
      </c>
    </row>
    <row r="5" spans="1:10" x14ac:dyDescent="0.3">
      <c r="A5" s="3">
        <v>44971</v>
      </c>
      <c r="B5" s="1" t="s">
        <v>29</v>
      </c>
      <c r="C5" s="1" t="s">
        <v>30</v>
      </c>
      <c r="D5" s="1" t="s">
        <v>73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fn비고일자(A5,I5)</f>
        <v>2월 결제완료</v>
      </c>
    </row>
    <row r="6" spans="1:10" x14ac:dyDescent="0.3">
      <c r="A6" s="3">
        <v>45010</v>
      </c>
      <c r="B6" s="1" t="s">
        <v>29</v>
      </c>
      <c r="C6" s="1" t="s">
        <v>28</v>
      </c>
      <c r="D6" s="1" t="s">
        <v>75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fn비고일자(A6,I6)</f>
        <v>3월 결제완료</v>
      </c>
    </row>
    <row r="7" spans="1:10" x14ac:dyDescent="0.3">
      <c r="A7" s="3">
        <v>45128</v>
      </c>
      <c r="B7" s="1" t="s">
        <v>23</v>
      </c>
      <c r="C7" s="1" t="s">
        <v>30</v>
      </c>
      <c r="D7" s="1" t="s">
        <v>77</v>
      </c>
      <c r="E7" s="9">
        <v>112800</v>
      </c>
      <c r="F7" s="10" t="s">
        <v>34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fn비고일자(A7,I7)</f>
        <v>96700원 이월</v>
      </c>
    </row>
    <row r="8" spans="1:10" x14ac:dyDescent="0.3">
      <c r="A8" s="3">
        <v>45096</v>
      </c>
      <c r="B8" s="1" t="s">
        <v>29</v>
      </c>
      <c r="C8" s="1" t="s">
        <v>32</v>
      </c>
      <c r="D8" s="1" t="s">
        <v>79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fn비고일자(A8,I8)</f>
        <v>6월 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81</v>
      </c>
      <c r="E9" s="9">
        <v>565400</v>
      </c>
      <c r="F9" s="10" t="s">
        <v>52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fn비고일자(A9,I9)</f>
        <v>282700원 이월</v>
      </c>
    </row>
    <row r="10" spans="1:10" x14ac:dyDescent="0.3">
      <c r="A10" s="3">
        <v>45238</v>
      </c>
      <c r="B10" s="1" t="s">
        <v>29</v>
      </c>
      <c r="C10" s="1" t="s">
        <v>30</v>
      </c>
      <c r="D10" s="1" t="s">
        <v>83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fn비고일자(A10,I10)</f>
        <v>11월 결제완료</v>
      </c>
    </row>
    <row r="11" spans="1:10" x14ac:dyDescent="0.3">
      <c r="A11" s="3">
        <v>45030</v>
      </c>
      <c r="B11" s="1" t="s">
        <v>29</v>
      </c>
      <c r="C11" s="1" t="s">
        <v>32</v>
      </c>
      <c r="D11" s="1" t="s">
        <v>81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fn비고일자(A11,I11)</f>
        <v>4월 결제완료</v>
      </c>
    </row>
    <row r="12" spans="1:10" x14ac:dyDescent="0.3">
      <c r="A12" s="3">
        <v>45257</v>
      </c>
      <c r="B12" s="1" t="s">
        <v>29</v>
      </c>
      <c r="C12" s="1" t="s">
        <v>28</v>
      </c>
      <c r="D12" s="1" t="s">
        <v>85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fn비고일자(A12,I12)</f>
        <v>11월 결제완료</v>
      </c>
    </row>
    <row r="13" spans="1:10" x14ac:dyDescent="0.3">
      <c r="A13" s="3">
        <v>45241</v>
      </c>
      <c r="B13" s="1" t="s">
        <v>23</v>
      </c>
      <c r="C13" s="1" t="s">
        <v>30</v>
      </c>
      <c r="D13" s="1" t="s">
        <v>87</v>
      </c>
      <c r="E13" s="9">
        <v>563200</v>
      </c>
      <c r="F13" s="10" t="s">
        <v>46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fn비고일자(A13,I13)</f>
        <v>469300원 이월</v>
      </c>
    </row>
    <row r="14" spans="1:10" x14ac:dyDescent="0.3">
      <c r="A14" s="3">
        <v>45111</v>
      </c>
      <c r="B14" s="1" t="s">
        <v>29</v>
      </c>
      <c r="C14" s="1" t="s">
        <v>32</v>
      </c>
      <c r="D14" s="1" t="s">
        <v>79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fn비고일자(A14,I14)</f>
        <v>7월 결제완료</v>
      </c>
    </row>
    <row r="15" spans="1:10" x14ac:dyDescent="0.3">
      <c r="A15" s="3">
        <v>45270</v>
      </c>
      <c r="B15" s="1" t="s">
        <v>29</v>
      </c>
      <c r="C15" s="1" t="s">
        <v>28</v>
      </c>
      <c r="D15" s="1" t="s">
        <v>89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fn비고일자(A15,I15)</f>
        <v>12월 결제완료</v>
      </c>
    </row>
    <row r="16" spans="1:10" x14ac:dyDescent="0.3">
      <c r="A16" s="3">
        <v>44949</v>
      </c>
      <c r="B16" s="1" t="s">
        <v>23</v>
      </c>
      <c r="C16" s="1" t="s">
        <v>30</v>
      </c>
      <c r="D16" s="1" t="s">
        <v>91</v>
      </c>
      <c r="E16" s="9">
        <v>411400</v>
      </c>
      <c r="F16" s="10" t="s">
        <v>49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fn비고일자(A16,I16)</f>
        <v>274300원 이월</v>
      </c>
    </row>
    <row r="17" spans="1:10" x14ac:dyDescent="0.3">
      <c r="A17" s="3">
        <v>45162</v>
      </c>
      <c r="B17" s="1" t="s">
        <v>29</v>
      </c>
      <c r="C17" s="1" t="s">
        <v>32</v>
      </c>
      <c r="D17" s="1" t="s">
        <v>93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fn비고일자(A17,I17)</f>
        <v>8월 결제완료</v>
      </c>
    </row>
    <row r="18" spans="1:10" x14ac:dyDescent="0.3">
      <c r="A18" s="3">
        <v>44930</v>
      </c>
      <c r="B18" s="1" t="s">
        <v>29</v>
      </c>
      <c r="C18" s="1" t="s">
        <v>28</v>
      </c>
      <c r="D18" s="1" t="s">
        <v>95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fn비고일자(A18,I18)</f>
        <v>1월 결제완료</v>
      </c>
    </row>
    <row r="19" spans="1:10" x14ac:dyDescent="0.3">
      <c r="A19" s="3">
        <v>44980</v>
      </c>
      <c r="B19" s="1" t="s">
        <v>29</v>
      </c>
      <c r="C19" s="1" t="s">
        <v>30</v>
      </c>
      <c r="D19" s="1" t="s">
        <v>97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fn비고일자(A19,I19)</f>
        <v>2월 결제완료</v>
      </c>
    </row>
    <row r="20" spans="1:10" x14ac:dyDescent="0.3">
      <c r="A20" s="3">
        <v>45117</v>
      </c>
      <c r="B20" s="1" t="s">
        <v>23</v>
      </c>
      <c r="C20" s="1" t="s">
        <v>32</v>
      </c>
      <c r="D20" s="1" t="s">
        <v>99</v>
      </c>
      <c r="E20" s="9">
        <v>301600</v>
      </c>
      <c r="F20" s="10" t="s">
        <v>52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fn비고일자(A20,I20)</f>
        <v>150800원 이월</v>
      </c>
    </row>
    <row r="21" spans="1:10" x14ac:dyDescent="0.3">
      <c r="A21" s="3">
        <v>45102</v>
      </c>
      <c r="B21" s="1" t="s">
        <v>29</v>
      </c>
      <c r="C21" s="1" t="s">
        <v>30</v>
      </c>
      <c r="D21" s="1" t="s">
        <v>101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fn비고일자(A21,I21)</f>
        <v>6월 결제완료</v>
      </c>
    </row>
    <row r="22" spans="1:10" x14ac:dyDescent="0.3">
      <c r="A22" s="3">
        <v>45180</v>
      </c>
      <c r="B22" s="1" t="s">
        <v>29</v>
      </c>
      <c r="C22" s="1" t="s">
        <v>30</v>
      </c>
      <c r="D22" s="1" t="s">
        <v>103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fn비고일자(A22,I22)</f>
        <v>9월 결제완료</v>
      </c>
    </row>
    <row r="24" spans="1:10" x14ac:dyDescent="0.3">
      <c r="A24" t="s">
        <v>0</v>
      </c>
      <c r="G24" s="14" t="s">
        <v>35</v>
      </c>
    </row>
    <row r="25" spans="1:10" x14ac:dyDescent="0.3">
      <c r="A25" s="48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48" t="s">
        <v>22</v>
      </c>
      <c r="H25" s="48"/>
      <c r="I25" s="41" t="s">
        <v>36</v>
      </c>
    </row>
    <row r="26" spans="1:10" x14ac:dyDescent="0.3">
      <c r="A26" s="48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FREQUENCY($E$3:$E$22,H26:H30)/COUNT($E$3:$E$22)</f>
        <v>0.1</v>
      </c>
      <c r="J26" s="47"/>
    </row>
    <row r="27" spans="1:10" x14ac:dyDescent="0.3">
      <c r="A27" s="1" t="s">
        <v>31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3">
      <c r="A28" s="1" t="s">
        <v>33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3">
      <c r="G29" s="39">
        <v>300000</v>
      </c>
      <c r="H29" s="40">
        <v>500000</v>
      </c>
      <c r="I29" s="22">
        <v>0.3</v>
      </c>
    </row>
    <row r="30" spans="1:10" x14ac:dyDescent="0.3">
      <c r="A30" t="s">
        <v>258</v>
      </c>
      <c r="G30" s="39">
        <v>500000</v>
      </c>
      <c r="H30" s="40">
        <v>1000000</v>
      </c>
      <c r="I30" s="22">
        <v>0.15</v>
      </c>
    </row>
    <row r="31" spans="1:10" x14ac:dyDescent="0.3">
      <c r="A31" s="23" t="s">
        <v>19</v>
      </c>
      <c r="B31" s="41" t="s">
        <v>28</v>
      </c>
      <c r="C31" s="41" t="s">
        <v>30</v>
      </c>
      <c r="D31" s="41" t="s">
        <v>32</v>
      </c>
    </row>
    <row r="32" spans="1:10" x14ac:dyDescent="0.3">
      <c r="A32" s="23" t="s">
        <v>23</v>
      </c>
      <c r="B32" s="1" t="str">
        <f t="array" ref="B32">FIXED(MAX(($B$3:$B$22=$A32)*($C$3:$C$22=B$31)*$E$3:$E$22),0)&amp;"(총"&amp;COUNTIFS($B$3:$B$22,$A32,$C$3:$C$22,B$31)&amp;"건중)"</f>
        <v>565,400(총2건중)</v>
      </c>
      <c r="C32" s="1" t="str">
        <f t="array" ref="C32">FIXED(MAX(($B$3:$B$22=$A32)*($C$3:$C$22=C$31)*$E$3:$E$22),0)&amp;"(총"&amp;COUNTIFS($B$3:$B$22,$A32,$C$3:$C$22,C$31)&amp;"건중)"</f>
        <v>563,200(총3건중)</v>
      </c>
      <c r="D32" s="1" t="str">
        <f t="array" ref="D32">FIXED(MAX(($B$3:$B$22=$A32)*($C$3:$C$22=D$31)*$E$3:$E$22),0)&amp;"(총"&amp;COUNTIFS($B$3:$B$22,$A32,$C$3:$C$22,D$31)&amp;"건중)"</f>
        <v>301,600(총1건중)</v>
      </c>
    </row>
    <row r="33" spans="1:4" x14ac:dyDescent="0.3">
      <c r="A33" s="23" t="s">
        <v>29</v>
      </c>
      <c r="B33" s="1" t="str">
        <f t="array" ref="B33">FIXED(MAX(($B$3:$B$22=$A33)*($C$3:$C$22=B$31)*$E$3:$E$22),0)&amp;"(총"&amp;COUNTIFS($B$3:$B$22,$A33,$C$3:$C$22,B$31)&amp;"건중)"</f>
        <v>327,900(총4건중)</v>
      </c>
      <c r="C33" s="1" t="str">
        <f t="array" ref="C33">FIXED(MAX(($B$3:$B$22=$A33)*($C$3:$C$22=C$31)*$E$3:$E$22),0)&amp;"(총"&amp;COUNTIFS($B$3:$B$22,$A33,$C$3:$C$22,C$31)&amp;"건중)"</f>
        <v>494,100(총6건중)</v>
      </c>
      <c r="D33" s="1" t="str">
        <f t="array" ref="D33">FIXED(MAX(($B$3:$B$22=$A33)*($C$3:$C$22=D$31)*$E$3:$E$22),0)&amp;"(총"&amp;COUNTIFS($B$3:$B$22,$A33,$C$3:$C$22,D$31)&amp;"건중)"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C11" sqref="C11"/>
    </sheetView>
  </sheetViews>
  <sheetFormatPr defaultRowHeight="16.5" x14ac:dyDescent="0.3"/>
  <cols>
    <col min="1" max="1" width="11.875" bestFit="1" customWidth="1"/>
    <col min="2" max="2" width="8.5" bestFit="1" customWidth="1"/>
    <col min="3" max="4" width="17.375" bestFit="1" customWidth="1"/>
  </cols>
  <sheetData>
    <row r="2" spans="1:4" x14ac:dyDescent="0.3">
      <c r="A2" s="51" t="s">
        <v>108</v>
      </c>
      <c r="B2" t="s">
        <v>304</v>
      </c>
    </row>
    <row r="4" spans="1:4" x14ac:dyDescent="0.3">
      <c r="A4" s="51" t="s">
        <v>107</v>
      </c>
      <c r="B4" s="51" t="s">
        <v>109</v>
      </c>
      <c r="C4" t="s">
        <v>306</v>
      </c>
      <c r="D4" t="s">
        <v>307</v>
      </c>
    </row>
    <row r="5" spans="1:4" x14ac:dyDescent="0.3">
      <c r="A5" t="s">
        <v>115</v>
      </c>
      <c r="C5" s="52">
        <v>5154.0270270270266</v>
      </c>
      <c r="D5" s="52">
        <v>29220.567567567567</v>
      </c>
    </row>
    <row r="6" spans="1:4" x14ac:dyDescent="0.3">
      <c r="B6" t="s">
        <v>308</v>
      </c>
      <c r="C6" s="52">
        <v>4463.04</v>
      </c>
      <c r="D6" s="52">
        <v>25308.560000000001</v>
      </c>
    </row>
    <row r="7" spans="1:4" x14ac:dyDescent="0.3">
      <c r="B7" t="s">
        <v>309</v>
      </c>
      <c r="C7" s="52">
        <v>5700</v>
      </c>
      <c r="D7" s="52">
        <v>32290</v>
      </c>
    </row>
    <row r="8" spans="1:4" x14ac:dyDescent="0.3">
      <c r="B8" t="s">
        <v>310</v>
      </c>
      <c r="C8" s="52">
        <v>6937.875</v>
      </c>
      <c r="D8" s="52">
        <v>39324.625</v>
      </c>
    </row>
    <row r="9" spans="1:4" x14ac:dyDescent="0.3">
      <c r="B9" t="s">
        <v>311</v>
      </c>
      <c r="C9" s="52">
        <v>6520</v>
      </c>
      <c r="D9" s="52">
        <v>36980</v>
      </c>
    </row>
    <row r="10" spans="1:4" x14ac:dyDescent="0.3">
      <c r="A10" t="s">
        <v>126</v>
      </c>
      <c r="C10" s="52">
        <v>5349.757575757576</v>
      </c>
      <c r="D10" s="52">
        <v>30332.969696969696</v>
      </c>
    </row>
    <row r="11" spans="1:4" x14ac:dyDescent="0.3">
      <c r="B11" t="s">
        <v>308</v>
      </c>
      <c r="C11" s="52">
        <v>5281.4</v>
      </c>
      <c r="D11" s="52">
        <v>29945.266666666666</v>
      </c>
    </row>
    <row r="12" spans="1:4" x14ac:dyDescent="0.3">
      <c r="B12" t="s">
        <v>309</v>
      </c>
      <c r="C12" s="52">
        <v>4688.8888888888887</v>
      </c>
      <c r="D12" s="52">
        <v>26588.888888888891</v>
      </c>
    </row>
    <row r="13" spans="1:4" x14ac:dyDescent="0.3">
      <c r="B13" t="s">
        <v>310</v>
      </c>
      <c r="C13" s="52">
        <v>5291.666666666667</v>
      </c>
      <c r="D13" s="52">
        <v>30005</v>
      </c>
    </row>
    <row r="14" spans="1:4" x14ac:dyDescent="0.3">
      <c r="B14" t="s">
        <v>311</v>
      </c>
      <c r="C14" s="52">
        <v>7790.333333333333</v>
      </c>
      <c r="D14" s="52">
        <v>44159.666666666664</v>
      </c>
    </row>
    <row r="15" spans="1:4" x14ac:dyDescent="0.3">
      <c r="A15" t="s">
        <v>305</v>
      </c>
      <c r="C15" s="52">
        <v>5246.3</v>
      </c>
      <c r="D15" s="52">
        <v>29744.985714285714</v>
      </c>
    </row>
  </sheetData>
  <phoneticPr fontId="2" type="noConversion"/>
  <pageMargins left="0.7" right="0.7" top="0.75" bottom="0.75" header="0.3" footer="0.3"/>
  <pageSetup paperSize="9" orientation="portrait" horizontalDpi="4294967292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M11" sqref="M11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49" t="s">
        <v>16</v>
      </c>
      <c r="G2" s="49"/>
      <c r="H2" s="49"/>
      <c r="I2" s="49"/>
      <c r="J2" s="49"/>
      <c r="K2" s="49"/>
    </row>
    <row r="3" spans="1:11" x14ac:dyDescent="0.3">
      <c r="A3" s="4" t="s">
        <v>16</v>
      </c>
      <c r="B3" s="5">
        <v>111669.45840312674</v>
      </c>
      <c r="E3" s="42">
        <f>B8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0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0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0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0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0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0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tabSelected="1" workbookViewId="0">
      <selection activeCell="I8" sqref="I8"/>
    </sheetView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4" t="s">
        <v>259</v>
      </c>
      <c r="B2" s="44" t="s">
        <v>3</v>
      </c>
      <c r="C2" s="44" t="s">
        <v>260</v>
      </c>
      <c r="D2" s="44" t="s">
        <v>67</v>
      </c>
      <c r="E2" s="44" t="s">
        <v>68</v>
      </c>
    </row>
    <row r="3" spans="1:5" x14ac:dyDescent="0.3">
      <c r="A3" s="45">
        <v>221001</v>
      </c>
      <c r="B3" s="45" t="s">
        <v>261</v>
      </c>
      <c r="C3" s="45" t="s">
        <v>262</v>
      </c>
      <c r="D3" s="45" t="s">
        <v>263</v>
      </c>
      <c r="E3" s="53">
        <v>1</v>
      </c>
    </row>
    <row r="4" spans="1:5" x14ac:dyDescent="0.3">
      <c r="A4" s="45">
        <v>221002</v>
      </c>
      <c r="B4" s="45" t="s">
        <v>264</v>
      </c>
      <c r="C4" s="45" t="s">
        <v>262</v>
      </c>
      <c r="D4" s="45" t="s">
        <v>263</v>
      </c>
      <c r="E4" s="53">
        <v>2</v>
      </c>
    </row>
    <row r="5" spans="1:5" x14ac:dyDescent="0.3">
      <c r="A5" s="45">
        <v>221003</v>
      </c>
      <c r="B5" s="45" t="s">
        <v>265</v>
      </c>
      <c r="C5" s="45" t="s">
        <v>266</v>
      </c>
      <c r="D5" s="45" t="s">
        <v>267</v>
      </c>
      <c r="E5" s="53">
        <v>0</v>
      </c>
    </row>
    <row r="6" spans="1:5" x14ac:dyDescent="0.3">
      <c r="A6" s="45">
        <v>221004</v>
      </c>
      <c r="B6" s="45" t="s">
        <v>268</v>
      </c>
      <c r="C6" s="45" t="s">
        <v>266</v>
      </c>
      <c r="D6" s="45" t="s">
        <v>263</v>
      </c>
      <c r="E6" s="53">
        <v>2</v>
      </c>
    </row>
    <row r="7" spans="1:5" x14ac:dyDescent="0.3">
      <c r="A7" s="45">
        <v>221005</v>
      </c>
      <c r="B7" s="45" t="s">
        <v>269</v>
      </c>
      <c r="C7" s="45" t="s">
        <v>262</v>
      </c>
      <c r="D7" s="45" t="s">
        <v>270</v>
      </c>
      <c r="E7" s="53">
        <v>0</v>
      </c>
    </row>
    <row r="8" spans="1:5" x14ac:dyDescent="0.3">
      <c r="A8" s="45">
        <v>221006</v>
      </c>
      <c r="B8" s="45" t="s">
        <v>271</v>
      </c>
      <c r="C8" s="45" t="s">
        <v>262</v>
      </c>
      <c r="D8" s="45" t="s">
        <v>270</v>
      </c>
      <c r="E8" s="53">
        <v>1</v>
      </c>
    </row>
    <row r="9" spans="1:5" x14ac:dyDescent="0.3">
      <c r="A9" s="45">
        <v>221007</v>
      </c>
      <c r="B9" s="45" t="s">
        <v>272</v>
      </c>
      <c r="C9" s="45" t="s">
        <v>273</v>
      </c>
      <c r="D9" s="45" t="s">
        <v>267</v>
      </c>
      <c r="E9" s="53" t="s">
        <v>290</v>
      </c>
    </row>
    <row r="10" spans="1:5" x14ac:dyDescent="0.3">
      <c r="A10" s="45">
        <v>221008</v>
      </c>
      <c r="B10" s="45" t="s">
        <v>274</v>
      </c>
      <c r="C10" s="45" t="s">
        <v>266</v>
      </c>
      <c r="D10" s="45" t="s">
        <v>267</v>
      </c>
      <c r="E10" s="53">
        <v>1</v>
      </c>
    </row>
    <row r="11" spans="1:5" x14ac:dyDescent="0.3">
      <c r="A11" s="45">
        <v>221009</v>
      </c>
      <c r="B11" s="45" t="s">
        <v>275</v>
      </c>
      <c r="C11" s="45" t="s">
        <v>273</v>
      </c>
      <c r="D11" s="45" t="s">
        <v>263</v>
      </c>
      <c r="E11" s="53">
        <v>2</v>
      </c>
    </row>
    <row r="12" spans="1:5" x14ac:dyDescent="0.3">
      <c r="A12" s="45">
        <v>221010</v>
      </c>
      <c r="B12" s="45" t="s">
        <v>276</v>
      </c>
      <c r="C12" s="45" t="s">
        <v>262</v>
      </c>
      <c r="D12" s="45" t="s">
        <v>267</v>
      </c>
      <c r="E12" s="53">
        <v>0</v>
      </c>
    </row>
    <row r="13" spans="1:5" x14ac:dyDescent="0.3">
      <c r="A13" s="45">
        <v>221011</v>
      </c>
      <c r="B13" s="45" t="s">
        <v>277</v>
      </c>
      <c r="C13" s="45" t="s">
        <v>273</v>
      </c>
      <c r="D13" s="45" t="s">
        <v>278</v>
      </c>
      <c r="E13" s="53">
        <v>1</v>
      </c>
    </row>
    <row r="14" spans="1:5" x14ac:dyDescent="0.3">
      <c r="A14" s="45">
        <v>221012</v>
      </c>
      <c r="B14" s="45" t="s">
        <v>279</v>
      </c>
      <c r="C14" s="45" t="s">
        <v>273</v>
      </c>
      <c r="D14" s="45" t="s">
        <v>270</v>
      </c>
      <c r="E14" s="53">
        <v>1</v>
      </c>
    </row>
    <row r="15" spans="1:5" x14ac:dyDescent="0.3">
      <c r="A15" s="45">
        <v>221013</v>
      </c>
      <c r="B15" s="45" t="s">
        <v>280</v>
      </c>
      <c r="C15" s="45" t="s">
        <v>266</v>
      </c>
      <c r="D15" s="45" t="s">
        <v>278</v>
      </c>
      <c r="E15" s="53">
        <v>2</v>
      </c>
    </row>
    <row r="16" spans="1:5" x14ac:dyDescent="0.3">
      <c r="A16" s="45">
        <v>221014</v>
      </c>
      <c r="B16" s="45" t="s">
        <v>281</v>
      </c>
      <c r="C16" s="45" t="s">
        <v>262</v>
      </c>
      <c r="D16" s="45" t="s">
        <v>267</v>
      </c>
      <c r="E16" s="53">
        <v>1</v>
      </c>
    </row>
    <row r="17" spans="1:5" x14ac:dyDescent="0.3">
      <c r="A17" s="45">
        <v>221015</v>
      </c>
      <c r="B17" s="45" t="s">
        <v>282</v>
      </c>
      <c r="C17" s="45" t="s">
        <v>262</v>
      </c>
      <c r="D17" s="45" t="s">
        <v>263</v>
      </c>
      <c r="E17" s="53">
        <v>1</v>
      </c>
    </row>
    <row r="18" spans="1:5" x14ac:dyDescent="0.3">
      <c r="A18" s="45">
        <v>221016</v>
      </c>
      <c r="B18" s="45" t="s">
        <v>283</v>
      </c>
      <c r="C18" s="45" t="s">
        <v>273</v>
      </c>
      <c r="D18" s="45" t="s">
        <v>270</v>
      </c>
      <c r="E18" s="53">
        <v>2</v>
      </c>
    </row>
    <row r="19" spans="1:5" x14ac:dyDescent="0.3">
      <c r="A19" s="45">
        <v>221017</v>
      </c>
      <c r="B19" s="45" t="s">
        <v>284</v>
      </c>
      <c r="C19" s="45" t="s">
        <v>266</v>
      </c>
      <c r="D19" s="45" t="s">
        <v>278</v>
      </c>
      <c r="E19" s="53" t="s">
        <v>291</v>
      </c>
    </row>
    <row r="20" spans="1:5" x14ac:dyDescent="0.3">
      <c r="A20" s="45">
        <v>221018</v>
      </c>
      <c r="B20" s="45" t="s">
        <v>285</v>
      </c>
      <c r="C20" s="45" t="s">
        <v>262</v>
      </c>
      <c r="D20" s="45" t="s">
        <v>267</v>
      </c>
      <c r="E20" s="53">
        <v>0</v>
      </c>
    </row>
    <row r="21" spans="1:5" x14ac:dyDescent="0.3">
      <c r="A21" s="45">
        <v>231019</v>
      </c>
      <c r="B21" s="45" t="s">
        <v>286</v>
      </c>
      <c r="C21" s="45" t="s">
        <v>273</v>
      </c>
      <c r="D21" s="45" t="s">
        <v>267</v>
      </c>
      <c r="E21" s="53">
        <v>2</v>
      </c>
    </row>
    <row r="22" spans="1:5" x14ac:dyDescent="0.3">
      <c r="A22" s="45">
        <v>231020</v>
      </c>
      <c r="B22" s="45" t="s">
        <v>287</v>
      </c>
      <c r="C22" s="45" t="s">
        <v>266</v>
      </c>
      <c r="D22" s="45" t="s">
        <v>263</v>
      </c>
      <c r="E22" s="53">
        <v>0</v>
      </c>
    </row>
    <row r="23" spans="1:5" x14ac:dyDescent="0.3">
      <c r="A23" s="45">
        <v>231021</v>
      </c>
      <c r="B23" s="45" t="s">
        <v>288</v>
      </c>
      <c r="C23" s="45" t="s">
        <v>262</v>
      </c>
      <c r="D23" s="45" t="s">
        <v>263</v>
      </c>
      <c r="E23" s="53">
        <v>1</v>
      </c>
    </row>
    <row r="24" spans="1:5" x14ac:dyDescent="0.3">
      <c r="A24" s="45">
        <v>231022</v>
      </c>
      <c r="B24" s="45" t="s">
        <v>289</v>
      </c>
      <c r="C24" s="45" t="s">
        <v>273</v>
      </c>
      <c r="D24" s="45" t="s">
        <v>278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N20" sqref="N20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37</v>
      </c>
      <c r="B3" s="17" t="s">
        <v>38</v>
      </c>
      <c r="C3" s="17" t="s">
        <v>39</v>
      </c>
    </row>
    <row r="4" spans="1:3" x14ac:dyDescent="0.3">
      <c r="A4" s="18" t="s">
        <v>40</v>
      </c>
      <c r="B4" s="1">
        <v>430</v>
      </c>
      <c r="C4" s="19">
        <v>56000000</v>
      </c>
    </row>
    <row r="5" spans="1:3" x14ac:dyDescent="0.3">
      <c r="A5" s="18" t="s">
        <v>41</v>
      </c>
      <c r="B5" s="1">
        <v>190</v>
      </c>
      <c r="C5" s="19">
        <v>18400000</v>
      </c>
    </row>
    <row r="6" spans="1:3" x14ac:dyDescent="0.3">
      <c r="A6" s="18" t="s">
        <v>42</v>
      </c>
      <c r="B6" s="1">
        <v>120</v>
      </c>
      <c r="C6" s="19">
        <v>14400000</v>
      </c>
    </row>
    <row r="7" spans="1:3" x14ac:dyDescent="0.3">
      <c r="A7" s="18" t="s">
        <v>43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/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302</v>
      </c>
      <c r="G2" s="1" t="s">
        <v>7</v>
      </c>
      <c r="H2" s="1" t="s">
        <v>8</v>
      </c>
    </row>
    <row r="3" spans="1:8" x14ac:dyDescent="0.3">
      <c r="A3" s="1" t="s">
        <v>300</v>
      </c>
      <c r="B3" s="1" t="s">
        <v>299</v>
      </c>
      <c r="C3" s="21">
        <v>25300000</v>
      </c>
      <c r="D3" s="21">
        <v>759000</v>
      </c>
      <c r="E3" s="21">
        <v>26059000</v>
      </c>
      <c r="G3" s="1" t="s">
        <v>292</v>
      </c>
      <c r="H3" s="46">
        <v>23000000</v>
      </c>
    </row>
    <row r="4" spans="1:8" x14ac:dyDescent="0.3">
      <c r="A4" s="1" t="s">
        <v>301</v>
      </c>
      <c r="B4" s="1" t="s">
        <v>298</v>
      </c>
      <c r="C4" s="21">
        <v>35100000</v>
      </c>
      <c r="D4" s="21">
        <v>1053000</v>
      </c>
      <c r="E4" s="21">
        <v>36153000</v>
      </c>
      <c r="G4" s="1" t="s">
        <v>293</v>
      </c>
      <c r="H4" s="46">
        <v>27000000</v>
      </c>
    </row>
    <row r="5" spans="1:8" x14ac:dyDescent="0.3">
      <c r="A5" s="1"/>
      <c r="B5" s="1"/>
      <c r="C5" s="21"/>
      <c r="D5" s="21"/>
      <c r="E5" s="21"/>
      <c r="G5" s="1" t="s">
        <v>294</v>
      </c>
      <c r="H5" s="46">
        <v>30000000</v>
      </c>
    </row>
    <row r="6" spans="1:8" x14ac:dyDescent="0.3">
      <c r="A6" s="1"/>
      <c r="B6" s="1"/>
      <c r="C6" s="21"/>
      <c r="D6" s="21"/>
      <c r="E6" s="21"/>
      <c r="G6" s="1" t="s">
        <v>295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296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297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고준민</cp:lastModifiedBy>
  <cp:lastPrinted>2025-08-16T12:22:49Z</cp:lastPrinted>
  <dcterms:created xsi:type="dcterms:W3CDTF">2023-01-31T07:13:44Z</dcterms:created>
  <dcterms:modified xsi:type="dcterms:W3CDTF">2025-08-16T12:57:48Z</dcterms:modified>
</cp:coreProperties>
</file>