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강현우\Desktop\기출\03회\"/>
    </mc:Choice>
  </mc:AlternateContent>
  <xr:revisionPtr revIDLastSave="0" documentId="13_ncr:1_{5E8A44B5-694A-4D99-8376-799520C892A3}" xr6:coauthVersionLast="47" xr6:coauthVersionMax="47" xr10:uidLastSave="{00000000-0000-0000-0000-000000000000}"/>
  <bookViews>
    <workbookView xWindow="-108" yWindow="-108" windowWidth="23256" windowHeight="12456" tabRatio="776" activeTab="5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3" i="10" l="1" a="1"/>
  <c r="B33" i="10" s="1"/>
  <c r="C33" i="10" a="1"/>
  <c r="C33" i="10" s="1"/>
  <c r="D33" i="10" a="1"/>
  <c r="D33" i="10" s="1"/>
  <c r="C32" i="10" a="1"/>
  <c r="C32" i="10" s="1"/>
  <c r="D32" i="10" a="1"/>
  <c r="D32" i="10"/>
  <c r="B32" i="10" a="1"/>
  <c r="B32" i="10"/>
  <c r="I26" i="10" a="1"/>
  <c r="I26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J2" i="4"/>
  <c r="A25" i="4"/>
  <c r="B7" i="8"/>
  <c r="E3" i="8" s="1"/>
  <c r="J8" i="10"/>
  <c r="J20" i="10"/>
  <c r="J9" i="10"/>
  <c r="J21" i="10"/>
  <c r="J10" i="10"/>
  <c r="J22" i="10"/>
  <c r="J11" i="10"/>
  <c r="J12" i="10"/>
  <c r="J13" i="10"/>
  <c r="J14" i="10"/>
  <c r="J15" i="10"/>
  <c r="J4" i="10"/>
  <c r="J16" i="10"/>
  <c r="J5" i="10"/>
  <c r="J17" i="10"/>
  <c r="J6" i="10"/>
  <c r="J18" i="10"/>
  <c r="J7" i="10"/>
  <c r="J19" i="10"/>
  <c r="J3" i="10"/>
  <c r="I30" i="10" l="1"/>
  <c r="I29" i="10"/>
  <c r="I28" i="10"/>
  <c r="I27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3210AC21-AE18-497B-855F-51080D402C27}" sourceFile="C:\Users\강현우\Desktop\기출\03회\환자관리현황.accdb" keepAlive="1" name="환자관리현황" type="5" refreshedVersion="8" background="1">
    <dbPr connection="Provider=Microsoft.ACE.OLEDB.12.0;User ID=Admin;Data Source=C:\Users\강현우\Desktop\기출\03회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</connections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<sst xmlns="http://schemas.openxmlformats.org/spreadsheetml/2006/main" count="605" uniqueCount="313">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</sst>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5" formatCode="[=1]&quot;완료&quot;;[Red][=0]&quot;미신청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185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총판매금액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A7F-4C1A-9A88-56E1B434813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175260</xdr:colOff>
      <xdr:row>1</xdr:row>
      <xdr:rowOff>7620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3528060" y="228600"/>
          <a:ext cx="91440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5</xdr:col>
      <xdr:colOff>175260</xdr:colOff>
      <xdr:row>3</xdr:row>
      <xdr:rowOff>213360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3528060" y="876300"/>
          <a:ext cx="914400" cy="4495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현우" refreshedDate="45511.930910069445" backgroundQuery="1" createdVersion="8" refreshedVersion="8" minRefreshableVersion="3" recordCount="70" xr:uid="{9F2C21E5-2C77-4CD0-AB89-028E501D9CD9}">
  <cacheSource type="external" connectionId="2"/>
  <cacheFields count="9">
    <cacheField name="환자코드" numFmtId="0">
      <sharedItems/>
    </cacheField>
    <cacheField name="환자명" numFmtId="0">
      <sharedItems/>
    </cacheField>
    <cacheField name="성별" numFmtId="0">
      <sharedItems count="2">
        <s v="남"/>
        <s v="여"/>
      </sharedItems>
    </cacheField>
    <cacheField name="수급자등급" numFmtId="0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>
      <sharedItems count="3">
        <s v="일반"/>
        <s v="심야"/>
        <s v="휴일"/>
      </sharedItems>
    </cacheField>
    <cacheField name="본인부담금" numFmtId="0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4F0F7D-FBED-4B18-99DE-1ADDD336159E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/>
    <pivotField dataField="1" compact="0" showAll="0"/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4" baseItem="1" numFmtId="179"/>
    <dataField name="평균 : 공단부담금" fld="7" subtotal="average" baseField="2" baseItem="1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J34"/>
  <sheetViews>
    <sheetView workbookViewId="0">
      <selection activeCell="L9" sqref="L9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10" x14ac:dyDescent="0.4">
      <c r="A1" t="s">
        <v>67</v>
      </c>
    </row>
    <row r="2" spans="1:10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  <c r="J2" t="b">
        <f>OR( IFERROR( SEARCH( "가족", C3), FALSE ), E3&gt;=500000)</f>
        <v>1</v>
      </c>
    </row>
    <row r="3" spans="1:10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10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10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10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10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10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10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10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10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10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10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10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10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10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 ISEVEN( RIGHT(D3,1)*1), E3&gt;=200000)</f>
        <v>0</v>
      </c>
    </row>
    <row r="27" spans="1:8" x14ac:dyDescent="0.4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 IFERROR( SEARCH( "가족", $C3), FALSE ), 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/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opLeftCell="A13" workbookViewId="0">
      <selection activeCell="H33" sqref="H33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IF(B3="할부",0%,IFERROR(HLOOKUP(E3,$A$25:$E$28,MATCH(C3,$A$27:$A$28,1)+2,1),""))</f>
        <v>0</v>
      </c>
      <c r="H3" s="21">
        <f>IF( ISBLANK(F3), E3, ROUND( E3/RIGHT(F3,1)*1, -2) )</f>
        <v>47900</v>
      </c>
      <c r="I3" s="11">
        <v>143800</v>
      </c>
      <c r="J3" s="1" t="str">
        <f>fn비고(A3,I3)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IF(B4="할부",0%,IFERROR(HLOOKUP(E4,$A$25:$E$28,MATCH(C4,$A$27:$A$28,1)+2,1),""))</f>
        <v>0.01</v>
      </c>
      <c r="H4" s="21">
        <f t="shared" ref="H4:H22" si="1">IF( ISBLANK(F4), E4, ROUND( E4/RIGHT(F4,1)*1, -2) )</f>
        <v>174100</v>
      </c>
      <c r="I4" s="11">
        <v>0</v>
      </c>
      <c r="J4" s="1" t="str">
        <f t="shared" ref="J4:J22" si="2">fn비고(A4,I4)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>
        <f t="shared" si="2"/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>
        <f t="shared" si="2"/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>
        <f t="shared" si="2"/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>
        <f t="shared" si="2"/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>
        <f t="shared" si="2"/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>
        <f t="shared" si="2"/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>
        <f t="shared" si="2"/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>
        <f t="shared" si="2"/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>
        <f t="shared" si="2"/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>
        <f t="shared" si="2"/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>
        <f t="shared" si="2"/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>
        <f t="shared" si="2"/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>
        <f t="shared" si="2"/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>
        <f t="shared" si="2"/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>
        <f t="shared" si="2"/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>
        <f t="shared" si="2"/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>
        <f t="shared" si="2"/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>
        <f t="shared" si="2"/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4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FREQUENCY($E$3:$E$22,$H$26:$H$30)/COUNT($E$3:$E$22)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str">
        <f t="array" ref="B32">FIXED( MAX( ($B$3:$B$22=$A32)*($C$3:$C$22=B$31)*$E$3:$E$22 ), 0, 0)&amp;"(총"&amp;COUNTIFS( $B$3:$B$22, $A32, $C$3:$C$22,B$31)&amp;"건중)"</f>
        <v>565,400(총2건중)</v>
      </c>
      <c r="C32" s="1" t="str">
        <f t="array" ref="C32">FIXED( MAX( ($B$3:$B$22=$A32)*($C$3:$C$22=C$31)*$E$3:$E$22 ), 0, 0)&amp;"(총"&amp;COUNTIFS( $B$3:$B$22, $A32, $C$3:$C$22,C$31)&amp;"건중)"</f>
        <v>563,200(총3건중)</v>
      </c>
      <c r="D32" s="1" t="str">
        <f t="array" ref="D32">FIXED( MAX( ($B$3:$B$22=$A32)*($C$3:$C$22=D$31)*$E$3:$E$22 ), 0, 0)&amp;"(총"&amp;COUNTIFS( $B$3:$B$22, $A32, $C$3:$C$22,D$31)&amp;"건중)"</f>
        <v>301,600(총1건중)</v>
      </c>
    </row>
    <row r="33" spans="1:4" x14ac:dyDescent="0.4">
      <c r="A33" s="23" t="s">
        <v>30</v>
      </c>
      <c r="B33" s="1" t="str">
        <f t="array" ref="B33">FIXED( MAX( ($B$3:$B$22=$A33)*($C$3:$C$22=B$31)*$E$3:$E$22 ), 0, 0)&amp;"(총"&amp;COUNTIFS( $B$3:$B$22, $A33, $C$3:$C$22,B$31)&amp;"건중)"</f>
        <v>327,900(총4건중)</v>
      </c>
      <c r="C33" s="1" t="str">
        <f t="array" ref="C33">FIXED( MAX( ($B$3:$B$22=$A33)*($C$3:$C$22=C$31)*$E$3:$E$22 ), 0, 0)&amp;"(총"&amp;COUNTIFS( $B$3:$B$22, $A33, $C$3:$C$22,C$31)&amp;"건중)"</f>
        <v>494,100(총6건중)</v>
      </c>
      <c r="D33" s="1" t="str">
        <f t="array" ref="D33">FIXED( MAX( ($B$3:$B$22=$A33)*($C$3:$C$22=D$31)*$E$3:$E$22 ), 0, 0)&amp;"(총"&amp;COUNTIFS( $B$3:$B$22, $A33, 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G7" sqref="G7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19921875" bestFit="1" customWidth="1"/>
  </cols>
  <sheetData>
    <row r="2" spans="1:4" x14ac:dyDescent="0.4">
      <c r="A2" s="48" t="s">
        <v>109</v>
      </c>
      <c r="B2" t="s">
        <v>305</v>
      </c>
    </row>
    <row r="4" spans="1:4" x14ac:dyDescent="0.4">
      <c r="A4" s="48" t="s">
        <v>108</v>
      </c>
      <c r="B4" s="48" t="s">
        <v>110</v>
      </c>
      <c r="C4" t="s">
        <v>307</v>
      </c>
      <c r="D4" t="s">
        <v>308</v>
      </c>
    </row>
    <row r="5" spans="1:4" x14ac:dyDescent="0.4">
      <c r="A5" t="s">
        <v>116</v>
      </c>
      <c r="C5" s="49">
        <v>5154.0270270270266</v>
      </c>
      <c r="D5" s="49">
        <v>29220.567567567567</v>
      </c>
    </row>
    <row r="6" spans="1:4" x14ac:dyDescent="0.4">
      <c r="B6" t="s">
        <v>309</v>
      </c>
      <c r="C6" s="49">
        <v>4463.04</v>
      </c>
      <c r="D6" s="49">
        <v>25308.560000000001</v>
      </c>
    </row>
    <row r="7" spans="1:4" x14ac:dyDescent="0.4">
      <c r="B7" t="s">
        <v>310</v>
      </c>
      <c r="C7" s="49">
        <v>5700</v>
      </c>
      <c r="D7" s="49">
        <v>32290</v>
      </c>
    </row>
    <row r="8" spans="1:4" x14ac:dyDescent="0.4">
      <c r="B8" t="s">
        <v>311</v>
      </c>
      <c r="C8" s="49">
        <v>6937.875</v>
      </c>
      <c r="D8" s="49">
        <v>39324.625</v>
      </c>
    </row>
    <row r="9" spans="1:4" x14ac:dyDescent="0.4">
      <c r="B9" t="s">
        <v>312</v>
      </c>
      <c r="C9" s="49">
        <v>6520</v>
      </c>
      <c r="D9" s="49">
        <v>36980</v>
      </c>
    </row>
    <row r="10" spans="1:4" x14ac:dyDescent="0.4">
      <c r="A10" t="s">
        <v>127</v>
      </c>
      <c r="C10" s="49">
        <v>5349.757575757576</v>
      </c>
      <c r="D10" s="49">
        <v>30332.969696969696</v>
      </c>
    </row>
    <row r="11" spans="1:4" x14ac:dyDescent="0.4">
      <c r="B11" t="s">
        <v>309</v>
      </c>
      <c r="C11" s="49">
        <v>5281.4</v>
      </c>
      <c r="D11" s="49">
        <v>29945.266666666666</v>
      </c>
    </row>
    <row r="12" spans="1:4" x14ac:dyDescent="0.4">
      <c r="B12" t="s">
        <v>310</v>
      </c>
      <c r="C12" s="49">
        <v>4688.8888888888887</v>
      </c>
      <c r="D12" s="49">
        <v>26588.888888888891</v>
      </c>
    </row>
    <row r="13" spans="1:4" x14ac:dyDescent="0.4">
      <c r="B13" t="s">
        <v>311</v>
      </c>
      <c r="C13" s="49">
        <v>5291.666666666667</v>
      </c>
      <c r="D13" s="49">
        <v>30005</v>
      </c>
    </row>
    <row r="14" spans="1:4" x14ac:dyDescent="0.4">
      <c r="B14" t="s">
        <v>312</v>
      </c>
      <c r="C14" s="49">
        <v>7790.333333333333</v>
      </c>
      <c r="D14" s="49">
        <v>44159.666666666664</v>
      </c>
    </row>
    <row r="15" spans="1:4" x14ac:dyDescent="0.4">
      <c r="A15" t="s">
        <v>306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7.399999999999999" x14ac:dyDescent="0.4"/>
  <cols>
    <col min="1" max="1" width="12" customWidth="1"/>
    <col min="2" max="2" width="11.69921875" bestFit="1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4">
      <c r="A3" s="4" t="s">
        <v>16</v>
      </c>
      <c r="B3" s="5">
        <v>111669.4584031268</v>
      </c>
      <c r="E3" s="42">
        <f>B7*(1-B6)</f>
        <v>4200000.0000000019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4221105.5276381932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4200000.0000000019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tabSelected="1" workbookViewId="0">
      <selection activeCell="I6" sqref="I6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3" zoomScale="115" zoomScaleNormal="115" workbookViewId="0">
      <selection activeCell="R12" sqref="R12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K8" sqref="K8"/>
    </sheetView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현우 강</cp:lastModifiedBy>
  <cp:lastPrinted>2024-08-07T12:49:19Z</cp:lastPrinted>
  <dcterms:created xsi:type="dcterms:W3CDTF">2023-01-31T07:13:44Z</dcterms:created>
  <dcterms:modified xsi:type="dcterms:W3CDTF">2024-08-07T13:59:58Z</dcterms:modified>
</cp:coreProperties>
</file>