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Mini\Desktop\3.파란책2024책2024총정리\기출\02회\"/>
    </mc:Choice>
  </mc:AlternateContent>
  <xr:revisionPtr revIDLastSave="0" documentId="13_ncr:1_{FA620F08-DDE7-4210-BD21-B1B283DD64B3}" xr6:coauthVersionLast="47" xr6:coauthVersionMax="47" xr10:uidLastSave="{00000000-0000-0000-0000-000000000000}"/>
  <bookViews>
    <workbookView xWindow="-110" yWindow="-110" windowWidth="25820" windowHeight="15500" activeTab="6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functionGroups builtInGroupCount="19"/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91029"/>
  <pivotCaches>
    <pivotCache cacheId="49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12" i="1"/>
  <c r="H8" i="1" a="1"/>
  <c r="H8" i="1" s="1"/>
  <c r="H4" i="1" a="1"/>
  <c r="H4" i="1" s="1"/>
  <c r="H5" i="1" a="1"/>
  <c r="H5" i="1" s="1"/>
  <c r="H6" i="1" a="1"/>
  <c r="H6" i="1" s="1"/>
  <c r="H7" i="1" a="1"/>
  <c r="H7" i="1" s="1"/>
  <c r="H3" i="1" a="1"/>
  <c r="H3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2" i="1"/>
  <c r="J4" i="4"/>
  <c r="I12" i="1" a="1"/>
  <c r="I34" i="1" a="1"/>
  <c r="I15" i="1" a="1"/>
  <c r="I25" i="1" a="1"/>
  <c r="I35" i="1" a="1"/>
  <c r="I16" i="1" a="1"/>
  <c r="I17" i="1" a="1"/>
  <c r="I27" i="1" a="1"/>
  <c r="I28" i="1" a="1"/>
  <c r="I19" i="1" a="1"/>
  <c r="I29" i="1" a="1"/>
  <c r="I20" i="1" a="1"/>
  <c r="I30" i="1" a="1"/>
  <c r="I21" i="1" a="1"/>
  <c r="I22" i="1" a="1"/>
  <c r="I13" i="1" a="1"/>
  <c r="I14" i="1" a="1"/>
  <c r="I26" i="1" a="1"/>
  <c r="I31" i="1" a="1"/>
  <c r="I32" i="1" a="1"/>
  <c r="I23" i="1" a="1"/>
  <c r="I24" i="1" a="1"/>
  <c r="I18" i="1" a="1"/>
  <c r="I33" i="1" a="1"/>
  <c r="I12" i="1" l="1"/>
  <c r="I33" i="1"/>
  <c r="I18" i="1"/>
  <c r="I24" i="1"/>
  <c r="I23" i="1"/>
  <c r="I32" i="1"/>
  <c r="I31" i="1"/>
  <c r="I26" i="1"/>
  <c r="I14" i="1"/>
  <c r="I13" i="1"/>
  <c r="I22" i="1"/>
  <c r="I21" i="1"/>
  <c r="I30" i="1"/>
  <c r="I20" i="1"/>
  <c r="I29" i="1"/>
  <c r="I19" i="1"/>
  <c r="I28" i="1"/>
  <c r="I27" i="1"/>
  <c r="I17" i="1"/>
  <c r="I16" i="1"/>
  <c r="I35" i="1"/>
  <c r="I25" i="1"/>
  <c r="I15" i="1"/>
  <c r="I3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76F0F3-94A4-4B55-A490-01B4C0E4D421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11D5543-9F9F-4D89-ADA5-7C25DD57D21F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Users\Mini\Desktop\3.파란책2024책2024총정리\기출\02회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<sst xmlns="http://schemas.openxmlformats.org/spreadsheetml/2006/main" count="414" uniqueCount="208">
  <si>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</si>
  <si>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</si>
  <si>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</si>
  <si>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</si>
  <si>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</si>
  <si>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</si>
  <si>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</si>
  <si>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</si>
  <si>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</si>
  <si>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</si>
  <si>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</si>
  <si>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</si>
  <si>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</si>
  <si>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</si>
  <si>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</si>
  <si>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</si>
  <si>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</si>
  <si>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</si>
  <si>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</si>
  <si>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</si>
  <si>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</si>
  <si>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</si>
  <si>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</si>
  <si>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</si>
  <si>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</si>
  <si>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</si>
  <si>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</si>
  <si>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</si>
  <si>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</si>
  <si>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</si>
  <si>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</si>
  <si>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</si>
  <si>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</si>
  <si>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</si>
  <si>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</si>
  <si>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</si>
  <si>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</si>
  <si>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</si>
  <si>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</si>
  <si>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</si>
  <si>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</si>
  <si>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</si>
  <si>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</si>
  <si>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</si>
  <si>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</si>
  <si>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</si>
  <si>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</si>
  <si>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</si>
  <si>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</si>
  <si>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</si>
  <si>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</si>
  <si>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</si>
  <si>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</si>
  <si>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</si>
  <si>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</si>
  <si>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</si>
  <si>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</si>
  <si>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</si>
  <si>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</si>
  <si>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</si>
  <si>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</si>
  <si>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</si>
  <si>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</si>
  <si>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</si>
  <si>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</si>
  <si>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</si>
  <si>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</si>
  <si>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</si>
  <si>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</si>
  <si>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</si>
  <si>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</si>
  <si>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</si>
  <si>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</si>
  <si>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</si>
  <si>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</si>
  <si>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</si>
  <si>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</si>
  <si>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</si>
  <si>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</si>
  <si>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</si>
  <si>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</si>
  <si>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</si>
  <si>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</si>
  <si>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</si>
  <si>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</si>
  <si>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</si>
  <si>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</si>
  <si>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</si>
  <si>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</si>
  <si>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</si>
  <si>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</si>
  <si>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</si>
  <si>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</si>
  <si>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</si>
  <si>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</si>
  <si>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</si>
  <si>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</si>
  <si>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</si>
  <si>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</si>
  <si>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</si>
  <si>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</si>
  <si>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</si>
  <si>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</si>
  <si>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</si>
  <si>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</si>
  <si>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</si>
  <si>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</si>
  <si>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</si>
  <si>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</si>
  <si>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</si>
  <si>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</si>
  <si>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</si>
  <si>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</si>
  <si>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</si>
  <si>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</si>
  <si>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</si>
  <si>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</si>
  <si>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</si>
  <si>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</si>
  <si>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</si>
  <si>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</si>
  <si>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</si>
  <si>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</si>
  <si>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</si>
  <si>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</si>
  <si>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</si>
  <si>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</si>
  <si>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</si>
  <si>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</si>
  <si>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</si>
  <si>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</si>
  <si>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</si>
  <si>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</si>
  <si>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</si>
  <si>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</si>
  <si>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</si>
  <si>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</si>
  <si>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</si>
  <si>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</si>
  <si>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</si>
  <si>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</si>
  <si>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</si>
  <si>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</si>
  <si>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</si>
  <si>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</si>
  <si>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</si>
  <si>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</si>
  <si>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</si>
  <si>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</si>
  <si>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</si>
  <si>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</si>
  <si>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</si>
  <si>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</si>
  <si>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</si>
  <si>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</si>
  <si>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</si>
  <si>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</si>
  <si>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</si>
  <si>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</si>
  <si>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</si>
  <si>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</si>
  <si>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</si>
  <si>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</si>
  <si>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</si>
  <si>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</si>
  <si>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</si>
  <si>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</si>
  <si>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</si>
  <si>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</si>
  <si>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</si>
  <si>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</si>
  <si>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</si>
  <si>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</si>
  <si>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</si>
  <si>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</si>
  <si>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</si>
  <si>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</si>
  <si>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</si>
  <si>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</si>
  <si>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</si>
  <si>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</si>
  <si>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</si>
  <si>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</si>
  <si>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</si>
  <si>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</si>
  <si>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</si>
  <si>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</si>
  <si>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</si>
  <si>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</si>
  <si>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</si>
  <si>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</si>
  <si>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목적지</t>
  </si>
  <si>
    <t>비즈니스석</t>
  </si>
  <si>
    <t>일반석</t>
  </si>
  <si>
    <t>할인석</t>
  </si>
  <si>
    <t>총합계</t>
  </si>
  <si>
    <t>01월</t>
  </si>
  <si>
    <t>02월</t>
  </si>
  <si>
    <t>03월</t>
  </si>
  <si>
    <t>04월</t>
  </si>
  <si>
    <t>07월</t>
  </si>
  <si>
    <t>10월</t>
  </si>
  <si>
    <t>11월</t>
  </si>
  <si>
    <t>좌석구분</t>
  </si>
  <si>
    <t>출발일자(월)</t>
  </si>
  <si>
    <t>(다중 항목)</t>
  </si>
  <si>
    <t>평균: 기본운임</t>
  </si>
  <si>
    <t>구독신청현황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</si>
</sst>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~&quot;\ General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69850</xdr:rowOff>
        </xdr:from>
        <xdr:to>
          <xdr:col>5</xdr:col>
          <xdr:colOff>565150</xdr:colOff>
          <xdr:row>1</xdr:row>
          <xdr:rowOff>165100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ini" refreshedDate="46259.378841087964" backgroundQuery="1" createdVersion="8" refreshedVersion="8" minRefreshableVersion="3" recordCount="0" supportSubquery="1" supportAdvancedDrill="1" xr:uid="{360E68F1-6FB9-4980-9D21-905A0CB2A780}">
  <cacheSource type="external" connectionId="1"/>
  <cacheFields count="4">
    <cacheField name="[여행예약현황].[목적지].[목적지]" caption="목적지" numFmtId="0" hierarchy="3" level="1">
      <sharedItems containsSemiMixedTypes="0" containsNonDate="0" containsString="0"/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0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4EBA23-E769-4674-8010-A14B03256053}" name="피벗 테이블1" cacheId="49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Page" compact="0" allDrilled="1" showAll="0" dataSourceSort="1" defaultSubtotal="0" defaultAttributeDrillState="1"/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axis="axisRow" compact="0" allDrilled="1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dataField="1" compact="0" subtotalTop="0" showAll="0" defaultSubtota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3" name="[여행예약현황].[목적지].&amp;[홍콩]" cap="홍콩"/>
  </pageFields>
  <dataFields count="1">
    <dataField name="평균: 기본운임" fld="3" subtotal="average" baseField="2" baseItem="3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기본운임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M33"/>
  <sheetViews>
    <sheetView topLeftCell="A3" workbookViewId="0">
      <selection activeCell="F16" sqref="F16"/>
    </sheetView>
  </sheetViews>
  <sheetFormatPr defaultRowHeight="17" x14ac:dyDescent="0.45"/>
  <cols>
    <col min="2" max="2" width="7.08203125" bestFit="1" customWidth="1"/>
    <col min="3" max="3" width="11.08203125" bestFit="1" customWidth="1"/>
    <col min="4" max="4" width="9.33203125" bestFit="1" customWidth="1"/>
    <col min="5" max="5" width="11" bestFit="1" customWidth="1"/>
    <col min="6" max="6" width="11.08203125" bestFit="1" customWidth="1"/>
    <col min="7" max="7" width="9" bestFit="1" customWidth="1"/>
    <col min="9" max="9" width="6.08203125" bestFit="1" customWidth="1"/>
    <col min="12" max="12" width="11.08203125" bestFit="1" customWidth="1"/>
  </cols>
  <sheetData>
    <row r="2" spans="1:13" x14ac:dyDescent="0.45">
      <c r="A2" t="s">
        <v>59</v>
      </c>
    </row>
    <row r="3" spans="1:13" x14ac:dyDescent="0.45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  <c r="J3" s="30" t="s">
        <v>190</v>
      </c>
    </row>
    <row r="4" spans="1:13" x14ac:dyDescent="0.45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  <c r="J4" t="b">
        <f>AND(RIGHT(B4,1)="오",FIND("07",A4)&gt;0)</f>
        <v>1</v>
      </c>
    </row>
    <row r="5" spans="1:13" x14ac:dyDescent="0.45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</row>
    <row r="6" spans="1:13" x14ac:dyDescent="0.45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  <c r="J6" s="1" t="s">
        <v>68</v>
      </c>
      <c r="K6" s="1" t="s">
        <v>65</v>
      </c>
      <c r="L6" s="1" t="s">
        <v>60</v>
      </c>
      <c r="M6" s="1" t="s">
        <v>67</v>
      </c>
    </row>
    <row r="7" spans="1:13" x14ac:dyDescent="0.45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  <c r="J7" s="1" t="s">
        <v>174</v>
      </c>
      <c r="K7" s="15" t="s">
        <v>70</v>
      </c>
      <c r="L7" s="16">
        <v>41417</v>
      </c>
      <c r="M7" s="1" t="s">
        <v>127</v>
      </c>
    </row>
    <row r="8" spans="1:13" x14ac:dyDescent="0.45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  <c r="J8" s="1" t="s">
        <v>177</v>
      </c>
      <c r="K8" s="15" t="s">
        <v>78</v>
      </c>
      <c r="L8" s="16">
        <v>39574</v>
      </c>
      <c r="M8" s="1" t="s">
        <v>127</v>
      </c>
    </row>
    <row r="9" spans="1:13" x14ac:dyDescent="0.45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  <c r="J9" s="1" t="s">
        <v>175</v>
      </c>
      <c r="K9" s="15" t="s">
        <v>176</v>
      </c>
      <c r="L9" s="16">
        <v>41684</v>
      </c>
      <c r="M9" s="1" t="s">
        <v>129</v>
      </c>
    </row>
    <row r="10" spans="1:13" x14ac:dyDescent="0.45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</row>
    <row r="11" spans="1:13" x14ac:dyDescent="0.45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</row>
    <row r="12" spans="1:13" x14ac:dyDescent="0.45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</row>
    <row r="13" spans="1:13" x14ac:dyDescent="0.45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</row>
    <row r="14" spans="1:13" x14ac:dyDescent="0.45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</row>
    <row r="15" spans="1:13" x14ac:dyDescent="0.45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</row>
    <row r="16" spans="1:13" x14ac:dyDescent="0.45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</row>
    <row r="17" spans="1:9" x14ac:dyDescent="0.45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</row>
    <row r="18" spans="1:9" x14ac:dyDescent="0.45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</row>
    <row r="19" spans="1:9" x14ac:dyDescent="0.45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</row>
    <row r="20" spans="1:9" x14ac:dyDescent="0.45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</row>
    <row r="21" spans="1:9" x14ac:dyDescent="0.45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</row>
    <row r="22" spans="1:9" x14ac:dyDescent="0.45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</row>
    <row r="23" spans="1:9" x14ac:dyDescent="0.45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</row>
    <row r="24" spans="1:9" x14ac:dyDescent="0.45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</row>
    <row r="25" spans="1:9" x14ac:dyDescent="0.45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</row>
    <row r="26" spans="1:9" x14ac:dyDescent="0.45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</row>
    <row r="27" spans="1:9" x14ac:dyDescent="0.45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</row>
    <row r="28" spans="1:9" x14ac:dyDescent="0.45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</row>
    <row r="29" spans="1:9" x14ac:dyDescent="0.45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</row>
    <row r="30" spans="1:9" x14ac:dyDescent="0.45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</row>
    <row r="31" spans="1:9" x14ac:dyDescent="0.45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</row>
    <row r="32" spans="1:9" x14ac:dyDescent="0.45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</row>
    <row r="33" spans="1:9" x14ac:dyDescent="0.45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4" priority="1">
      <formula>AND(DATE(2023,6,1)&lt;=$F4,$G4&gt;=12/24,$G4&lt;=18/24)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topLeftCell="A10" workbookViewId="0">
      <selection activeCell="O29" sqref="O29"/>
    </sheetView>
  </sheetViews>
  <sheetFormatPr defaultRowHeight="17" x14ac:dyDescent="0.45"/>
  <cols>
    <col min="1" max="1" width="7.75" customWidth="1"/>
    <col min="2" max="2" width="7.33203125" customWidth="1"/>
    <col min="3" max="3" width="9" bestFit="1" customWidth="1"/>
    <col min="4" max="4" width="11" bestFit="1" customWidth="1"/>
    <col min="5" max="5" width="9.33203125" bestFit="1" customWidth="1"/>
    <col min="6" max="6" width="11" bestFit="1" customWidth="1"/>
    <col min="7" max="7" width="11.08203125" bestFit="1" customWidth="1"/>
    <col min="8" max="8" width="11" bestFit="1" customWidth="1"/>
    <col min="9" max="9" width="17.33203125" bestFit="1" customWidth="1"/>
    <col min="10" max="10" width="11.08203125" bestFit="1" customWidth="1"/>
  </cols>
  <sheetData>
    <row r="1" spans="1:10" x14ac:dyDescent="0.45">
      <c r="A1" s="6" t="s">
        <v>188</v>
      </c>
      <c r="B1" s="7"/>
      <c r="C1" s="7"/>
      <c r="D1" s="8"/>
      <c r="F1" t="s">
        <v>1</v>
      </c>
    </row>
    <row r="2" spans="1:10" x14ac:dyDescent="0.45">
      <c r="A2" s="28" t="s">
        <v>2</v>
      </c>
      <c r="B2" s="29"/>
      <c r="C2" s="1" t="s">
        <v>3</v>
      </c>
      <c r="D2" s="1" t="s">
        <v>4</v>
      </c>
      <c r="F2" s="28" t="s">
        <v>2</v>
      </c>
      <c r="G2" s="29"/>
      <c r="H2" s="2" t="s">
        <v>15</v>
      </c>
    </row>
    <row r="3" spans="1:10" x14ac:dyDescent="0.45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 t="str">
        <f t="array" ref="H3">COUNT(IF(($C$12:$C$35&gt;=$F3)*($C$12:$C$35&lt;=$G3),1))&amp;"세대"</f>
        <v>4세대</v>
      </c>
    </row>
    <row r="4" spans="1:10" x14ac:dyDescent="0.45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 t="str">
        <f t="array" ref="H4">COUNT(IF(($C$12:$C$35&gt;=$F4)*($C$12:$C$35&lt;=$G4),1))&amp;"세대"</f>
        <v>10세대</v>
      </c>
    </row>
    <row r="5" spans="1:10" x14ac:dyDescent="0.45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 t="str">
        <f t="array" ref="H5">COUNT(IF(($C$12:$C$35&gt;=$F5)*($C$12:$C$35&lt;=$G5),1))&amp;"세대"</f>
        <v>5세대</v>
      </c>
    </row>
    <row r="6" spans="1:10" x14ac:dyDescent="0.45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 t="str">
        <f t="array" ref="H6">COUNT(IF(($C$12:$C$35&gt;=$F6)*($C$12:$C$35&lt;=$G6),1))&amp;"세대"</f>
        <v>4세대</v>
      </c>
    </row>
    <row r="7" spans="1:10" x14ac:dyDescent="0.45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 t="str">
        <f t="array" ref="H7">COUNT(IF(($C$12:$C$35&gt;=$F7)*($C$12:$C$35&lt;=$G7),1))&amp;"세대"</f>
        <v>1세대</v>
      </c>
    </row>
    <row r="8" spans="1:10" x14ac:dyDescent="0.45">
      <c r="A8" s="13"/>
      <c r="B8" s="13"/>
      <c r="C8" s="14"/>
      <c r="F8" s="26" t="s">
        <v>16</v>
      </c>
      <c r="G8" s="27"/>
      <c r="H8" s="1">
        <f t="array" ref="H8">AVERAGE(IF((LARGE($C$12:$C$35,4)&lt;=$C$12:$C$35),$C$12:$C$35))</f>
        <v>490.5</v>
      </c>
    </row>
    <row r="10" spans="1:10" x14ac:dyDescent="0.45">
      <c r="A10" t="s">
        <v>5</v>
      </c>
      <c r="I10" s="10" t="s">
        <v>13</v>
      </c>
      <c r="J10" s="11">
        <v>45071</v>
      </c>
    </row>
    <row r="11" spans="1:10" x14ac:dyDescent="0.45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45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>
        <f>VLOOKUP(ROUNDUP(C12,-2),$A$3:$D$7,4,1)*MOD(C12,100)</f>
        <v>6453.8</v>
      </c>
      <c r="G12" s="12">
        <v>45065</v>
      </c>
      <c r="H12" s="1">
        <v>435</v>
      </c>
      <c r="I12" s="12" t="str" cm="1">
        <f t="array" ref="I12">fn연체일($J$10,G12)</f>
        <v>정상납부</v>
      </c>
      <c r="J12" s="1" t="str">
        <f>IFERROR(REPT("▶",(C12-H12)/100),REPT("◁",ABS((C12-H12)/100)))</f>
        <v/>
      </c>
    </row>
    <row r="13" spans="1:10" x14ac:dyDescent="0.45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>
        <f t="shared" ref="F13:F35" si="0">VLOOKUP(ROUNDUP(C13,-2),$A$3:$D$7,4,1)*MOD(C13,100)</f>
        <v>4509.6000000000004</v>
      </c>
      <c r="G13" s="12">
        <v>45052</v>
      </c>
      <c r="H13" s="1">
        <v>124</v>
      </c>
      <c r="I13" s="12" t="str" cm="1">
        <f t="array" ref="I13">fn연체일($J$10,G13)</f>
        <v>정상납부</v>
      </c>
      <c r="J13" s="1" t="str">
        <f t="shared" ref="J13:J35" si="1">IFERROR(REPT("▶",(C13-H13)/100),REPT("◁",ABS((C13-H13)/100)))</f>
        <v>▶▶</v>
      </c>
    </row>
    <row r="14" spans="1:10" x14ac:dyDescent="0.45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>
        <f t="shared" si="0"/>
        <v>2769.8</v>
      </c>
      <c r="G14" s="12">
        <v>45056</v>
      </c>
      <c r="H14" s="1">
        <v>387</v>
      </c>
      <c r="I14" s="12" t="str" cm="1">
        <f t="array" ref="I14">fn연체일($J$10,G14)</f>
        <v>정상납부</v>
      </c>
      <c r="J14" s="1" t="str">
        <f t="shared" si="1"/>
        <v>◁</v>
      </c>
    </row>
    <row r="15" spans="1:10" x14ac:dyDescent="0.45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>
        <f t="shared" si="0"/>
        <v>10662.800000000001</v>
      </c>
      <c r="G15" s="12">
        <v>45078</v>
      </c>
      <c r="H15" s="1">
        <v>425</v>
      </c>
      <c r="I15" s="12" t="str" cm="1">
        <f t="array" ref="I15">fn연체일($J$10,G15)</f>
        <v>7일 연체</v>
      </c>
      <c r="J15" s="1" t="str">
        <f t="shared" si="1"/>
        <v/>
      </c>
    </row>
    <row r="16" spans="1:10" x14ac:dyDescent="0.45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>
        <f t="shared" si="0"/>
        <v>4309.7</v>
      </c>
      <c r="G16" s="12">
        <v>45047</v>
      </c>
      <c r="H16" s="1">
        <v>194</v>
      </c>
      <c r="I16" s="12" t="str" cm="1">
        <f t="array" ref="I16">fn연체일($J$10,G16)</f>
        <v>정상납부</v>
      </c>
      <c r="J16" s="1" t="str">
        <f t="shared" si="1"/>
        <v/>
      </c>
    </row>
    <row r="17" spans="1:10" x14ac:dyDescent="0.45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>
        <f t="shared" si="0"/>
        <v>5161.9000000000005</v>
      </c>
      <c r="G17" s="12">
        <v>45073</v>
      </c>
      <c r="H17" s="1">
        <v>292</v>
      </c>
      <c r="I17" s="12" t="str" cm="1">
        <f t="array" ref="I17">fn연체일($J$10,G17)</f>
        <v>2일 연체</v>
      </c>
      <c r="J17" s="1" t="str">
        <f t="shared" si="1"/>
        <v/>
      </c>
    </row>
    <row r="18" spans="1:10" x14ac:dyDescent="0.45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>
        <f t="shared" si="0"/>
        <v>9019.2000000000007</v>
      </c>
      <c r="G18" s="12">
        <v>45058</v>
      </c>
      <c r="H18" s="1">
        <v>500</v>
      </c>
      <c r="I18" s="12" t="str" cm="1">
        <f t="array" ref="I18">fn연체일($J$10,G18)</f>
        <v>정상납부</v>
      </c>
      <c r="J18" s="1" t="str">
        <f t="shared" si="1"/>
        <v>◁</v>
      </c>
    </row>
    <row r="19" spans="1:10" x14ac:dyDescent="0.45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>
        <f t="shared" si="0"/>
        <v>3277.8</v>
      </c>
      <c r="G19" s="12">
        <v>45065</v>
      </c>
      <c r="H19" s="1">
        <v>161</v>
      </c>
      <c r="I19" s="12" t="str" cm="1">
        <f t="array" ref="I19">fn연체일($J$10,G19)</f>
        <v>정상납부</v>
      </c>
      <c r="J19" s="1" t="str">
        <f t="shared" si="1"/>
        <v/>
      </c>
    </row>
    <row r="20" spans="1:10" x14ac:dyDescent="0.45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>
        <f t="shared" si="0"/>
        <v>11837.7</v>
      </c>
      <c r="G20" s="12">
        <v>45061</v>
      </c>
      <c r="H20" s="1">
        <v>501</v>
      </c>
      <c r="I20" s="12" t="str" cm="1">
        <f t="array" ref="I20">fn연체일($J$10,G20)</f>
        <v>정상납부</v>
      </c>
      <c r="J20" s="1" t="str">
        <f t="shared" si="1"/>
        <v>◁</v>
      </c>
    </row>
    <row r="21" spans="1:10" x14ac:dyDescent="0.45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>
        <f t="shared" si="0"/>
        <v>21325.600000000002</v>
      </c>
      <c r="G21" s="12">
        <v>45102</v>
      </c>
      <c r="H21" s="1">
        <v>252</v>
      </c>
      <c r="I21" s="12" t="str" cm="1">
        <f t="array" ref="I21">fn연체일($J$10,G21)</f>
        <v>31일 연체</v>
      </c>
      <c r="J21" s="1" t="str">
        <f t="shared" si="1"/>
        <v>▶▶</v>
      </c>
    </row>
    <row r="22" spans="1:10" x14ac:dyDescent="0.45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>
        <f t="shared" si="0"/>
        <v>12213.5</v>
      </c>
      <c r="G22" s="12">
        <v>45067</v>
      </c>
      <c r="H22" s="1">
        <v>542</v>
      </c>
      <c r="I22" s="12" t="str" cm="1">
        <f t="array" ref="I22">fn연체일($J$10,G22)</f>
        <v>정상납부</v>
      </c>
      <c r="J22" s="1" t="str">
        <f t="shared" si="1"/>
        <v>◁</v>
      </c>
    </row>
    <row r="23" spans="1:10" x14ac:dyDescent="0.45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>
        <f t="shared" si="0"/>
        <v>16836</v>
      </c>
      <c r="G23" s="12">
        <v>45088</v>
      </c>
      <c r="H23" s="1">
        <v>350</v>
      </c>
      <c r="I23" s="12" t="str" cm="1">
        <f t="array" ref="I23">fn연체일($J$10,G23)</f>
        <v>17일 연체</v>
      </c>
      <c r="J23" s="1" t="str">
        <f t="shared" si="1"/>
        <v>▶</v>
      </c>
    </row>
    <row r="24" spans="1:10" x14ac:dyDescent="0.45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>
        <f t="shared" si="0"/>
        <v>3459.9</v>
      </c>
      <c r="G24" s="12">
        <v>45069</v>
      </c>
      <c r="H24" s="1">
        <v>230</v>
      </c>
      <c r="I24" s="12" t="str" cm="1">
        <f t="array" ref="I24">fn연체일($J$10,G24)</f>
        <v>정상납부</v>
      </c>
      <c r="J24" s="1" t="str">
        <f t="shared" si="1"/>
        <v/>
      </c>
    </row>
    <row r="25" spans="1:10" x14ac:dyDescent="0.45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>
        <f t="shared" si="0"/>
        <v>377.70000000000005</v>
      </c>
      <c r="G25" s="12">
        <v>45056</v>
      </c>
      <c r="H25" s="1">
        <v>325</v>
      </c>
      <c r="I25" s="12" t="str" cm="1">
        <f t="array" ref="I25">fn연체일($J$10,G25)</f>
        <v>정상납부</v>
      </c>
      <c r="J25" s="1" t="str">
        <f t="shared" si="1"/>
        <v>◁</v>
      </c>
    </row>
    <row r="26" spans="1:10" x14ac:dyDescent="0.45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>
        <f t="shared" si="0"/>
        <v>4658.3</v>
      </c>
      <c r="G26" s="12">
        <v>45063</v>
      </c>
      <c r="H26" s="1">
        <v>239</v>
      </c>
      <c r="I26" s="12" t="str" cm="1">
        <f t="array" ref="I26">fn연체일($J$10,G26)</f>
        <v>정상납부</v>
      </c>
      <c r="J26" s="1" t="str">
        <f t="shared" si="1"/>
        <v/>
      </c>
    </row>
    <row r="27" spans="1:10" x14ac:dyDescent="0.45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>
        <f t="shared" si="0"/>
        <v>10323.800000000001</v>
      </c>
      <c r="G27" s="12">
        <v>45075</v>
      </c>
      <c r="H27" s="1">
        <v>421</v>
      </c>
      <c r="I27" s="12" t="str" cm="1">
        <f t="array" ref="I27">fn연체일($J$10,G27)</f>
        <v>4일 연체</v>
      </c>
      <c r="J27" s="1" t="str">
        <f t="shared" si="1"/>
        <v>◁</v>
      </c>
    </row>
    <row r="28" spans="1:10" x14ac:dyDescent="0.45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>
        <f t="shared" si="0"/>
        <v>7176.3</v>
      </c>
      <c r="G28" s="12">
        <v>45076</v>
      </c>
      <c r="H28" s="1">
        <v>497</v>
      </c>
      <c r="I28" s="12" t="str" cm="1">
        <f t="array" ref="I28">fn연체일($J$10,G28)</f>
        <v>5일 연체</v>
      </c>
      <c r="J28" s="1" t="str">
        <f t="shared" si="1"/>
        <v>◁◁</v>
      </c>
    </row>
    <row r="29" spans="1:10" x14ac:dyDescent="0.45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>
        <f t="shared" si="0"/>
        <v>2063.8000000000002</v>
      </c>
      <c r="G29" s="12">
        <v>45054</v>
      </c>
      <c r="H29" s="1">
        <v>210</v>
      </c>
      <c r="I29" s="12" t="str" cm="1">
        <f t="array" ref="I29">fn연체일($J$10,G29)</f>
        <v>정상납부</v>
      </c>
      <c r="J29" s="1" t="str">
        <f t="shared" si="1"/>
        <v/>
      </c>
    </row>
    <row r="30" spans="1:10" x14ac:dyDescent="0.45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>
        <f t="shared" si="0"/>
        <v>36757.599999999999</v>
      </c>
      <c r="G30" s="12">
        <v>45066</v>
      </c>
      <c r="H30" s="1">
        <v>481</v>
      </c>
      <c r="I30" s="12" t="str" cm="1">
        <f t="array" ref="I30">fn연체일($J$10,G30)</f>
        <v>정상납부</v>
      </c>
      <c r="J30" s="1" t="str">
        <f t="shared" si="1"/>
        <v>▶</v>
      </c>
    </row>
    <row r="31" spans="1:10" x14ac:dyDescent="0.45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>
        <f t="shared" si="0"/>
        <v>11582.800000000001</v>
      </c>
      <c r="G31" s="12">
        <v>45071</v>
      </c>
      <c r="H31" s="1">
        <v>590</v>
      </c>
      <c r="I31" s="12" t="str" cm="1">
        <f t="array" ref="I31">fn연체일($J$10,G31)</f>
        <v>정상납부</v>
      </c>
      <c r="J31" s="1" t="str">
        <f t="shared" si="1"/>
        <v>◁◁</v>
      </c>
    </row>
    <row r="32" spans="1:10" x14ac:dyDescent="0.45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>
        <f t="shared" si="0"/>
        <v>2518</v>
      </c>
      <c r="G32" s="12">
        <v>45049</v>
      </c>
      <c r="H32" s="1">
        <v>192</v>
      </c>
      <c r="I32" s="12" t="str" cm="1">
        <f t="array" ref="I32">fn연체일($J$10,G32)</f>
        <v>정상납부</v>
      </c>
      <c r="J32" s="1" t="str">
        <f t="shared" si="1"/>
        <v/>
      </c>
    </row>
    <row r="33" spans="1:10" x14ac:dyDescent="0.45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>
        <f t="shared" si="0"/>
        <v>5539.6</v>
      </c>
      <c r="G33" s="12">
        <v>45076</v>
      </c>
      <c r="H33" s="1">
        <v>395</v>
      </c>
      <c r="I33" s="12" t="str" cm="1">
        <f t="array" ref="I33">fn연체일($J$10,G33)</f>
        <v>5일 연체</v>
      </c>
      <c r="J33" s="1" t="str">
        <f t="shared" si="1"/>
        <v>◁</v>
      </c>
    </row>
    <row r="34" spans="1:10" x14ac:dyDescent="0.45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>
        <f t="shared" si="0"/>
        <v>8309.4</v>
      </c>
      <c r="G34" s="12">
        <v>45067</v>
      </c>
      <c r="H34" s="1">
        <v>275</v>
      </c>
      <c r="I34" s="12" t="str" cm="1">
        <f t="array" ref="I34">fn연체일($J$10,G34)</f>
        <v>정상납부</v>
      </c>
      <c r="J34" s="1" t="str">
        <f t="shared" si="1"/>
        <v/>
      </c>
    </row>
    <row r="35" spans="1:10" x14ac:dyDescent="0.45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>
        <f t="shared" si="0"/>
        <v>1315.3</v>
      </c>
      <c r="G35" s="12">
        <v>45057</v>
      </c>
      <c r="H35" s="1">
        <v>154</v>
      </c>
      <c r="I35" s="12" t="str" cm="1">
        <f t="array" ref="I35">fn연체일($J$10,G35)</f>
        <v>정상납부</v>
      </c>
      <c r="J35" s="1" t="str">
        <f t="shared" si="1"/>
        <v>▶</v>
      </c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I22" sqref="I22"/>
    </sheetView>
  </sheetViews>
  <sheetFormatPr defaultRowHeight="17" x14ac:dyDescent="0.45"/>
  <cols>
    <col min="1" max="1" width="14.08203125" bestFit="1" customWidth="1"/>
    <col min="2" max="2" width="12.5" bestFit="1" customWidth="1"/>
    <col min="3" max="4" width="9.83203125" bestFit="1" customWidth="1"/>
    <col min="5" max="6" width="8.9140625" bestFit="1" customWidth="1"/>
  </cols>
  <sheetData>
    <row r="1" spans="1:4" x14ac:dyDescent="0.45">
      <c r="A1" s="31" t="s">
        <v>191</v>
      </c>
      <c r="B1" t="s" vm="1">
        <v>205</v>
      </c>
    </row>
    <row r="3" spans="1:4" x14ac:dyDescent="0.45">
      <c r="A3" s="31" t="s">
        <v>206</v>
      </c>
      <c r="B3" s="31" t="s">
        <v>203</v>
      </c>
    </row>
    <row r="4" spans="1:4" x14ac:dyDescent="0.45">
      <c r="A4" s="31" t="s">
        <v>204</v>
      </c>
      <c r="B4" t="s">
        <v>192</v>
      </c>
      <c r="C4" t="s">
        <v>193</v>
      </c>
      <c r="D4" t="s">
        <v>194</v>
      </c>
    </row>
    <row r="5" spans="1:4" x14ac:dyDescent="0.45">
      <c r="A5" t="s">
        <v>196</v>
      </c>
      <c r="B5" s="32">
        <v>322000</v>
      </c>
      <c r="C5" s="32"/>
      <c r="D5" s="32"/>
    </row>
    <row r="6" spans="1:4" x14ac:dyDescent="0.45">
      <c r="A6" t="s">
        <v>197</v>
      </c>
      <c r="B6" s="32"/>
      <c r="C6" s="32">
        <v>446000</v>
      </c>
      <c r="D6" s="32"/>
    </row>
    <row r="7" spans="1:4" x14ac:dyDescent="0.45">
      <c r="A7" t="s">
        <v>198</v>
      </c>
      <c r="B7" s="32">
        <v>53000</v>
      </c>
      <c r="C7" s="32"/>
      <c r="D7" s="32"/>
    </row>
    <row r="8" spans="1:4" x14ac:dyDescent="0.45">
      <c r="A8" t="s">
        <v>199</v>
      </c>
      <c r="B8" s="32"/>
      <c r="C8" s="32"/>
      <c r="D8" s="32">
        <v>174000</v>
      </c>
    </row>
    <row r="9" spans="1:4" x14ac:dyDescent="0.45">
      <c r="A9" t="s">
        <v>200</v>
      </c>
      <c r="B9" s="32">
        <v>243000</v>
      </c>
      <c r="C9" s="32"/>
      <c r="D9" s="32"/>
    </row>
    <row r="10" spans="1:4" x14ac:dyDescent="0.45">
      <c r="A10" t="s">
        <v>201</v>
      </c>
      <c r="B10" s="32"/>
      <c r="C10" s="32">
        <v>54000</v>
      </c>
      <c r="D10" s="32">
        <v>179000</v>
      </c>
    </row>
    <row r="11" spans="1:4" x14ac:dyDescent="0.45">
      <c r="A11" t="s">
        <v>202</v>
      </c>
      <c r="B11" s="32"/>
      <c r="C11" s="32"/>
      <c r="D11" s="32">
        <v>136000</v>
      </c>
    </row>
    <row r="12" spans="1:4" x14ac:dyDescent="0.45">
      <c r="A12" t="s">
        <v>195</v>
      </c>
      <c r="B12" s="32">
        <v>206000</v>
      </c>
      <c r="C12" s="32">
        <v>250000</v>
      </c>
      <c r="D12" s="32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G24" sqref="G24"/>
    </sheetView>
  </sheetViews>
  <sheetFormatPr defaultRowHeight="17" x14ac:dyDescent="0.45"/>
  <cols>
    <col min="2" max="2" width="7.08203125" bestFit="1" customWidth="1"/>
    <col min="3" max="3" width="11.08203125" bestFit="1" customWidth="1"/>
    <col min="4" max="4" width="10.5" customWidth="1"/>
    <col min="5" max="5" width="11.08203125" bestFit="1" customWidth="1"/>
    <col min="6" max="6" width="9.33203125" bestFit="1" customWidth="1"/>
    <col min="7" max="7" width="8.25" customWidth="1"/>
    <col min="8" max="8" width="1" customWidth="1"/>
    <col min="9" max="9" width="10.33203125" customWidth="1"/>
    <col min="10" max="10" width="9.33203125" bestFit="1" customWidth="1"/>
  </cols>
  <sheetData>
    <row r="2" spans="1:10" x14ac:dyDescent="0.45">
      <c r="A2" t="s">
        <v>143</v>
      </c>
      <c r="I2" t="s">
        <v>1</v>
      </c>
    </row>
    <row r="3" spans="1:10" x14ac:dyDescent="0.45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61</v>
      </c>
      <c r="J3" s="1" t="s">
        <v>134</v>
      </c>
    </row>
    <row r="4" spans="1:10" x14ac:dyDescent="0.45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192</v>
      </c>
      <c r="J4" s="20">
        <v>242125</v>
      </c>
    </row>
    <row r="5" spans="1:10" x14ac:dyDescent="0.45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193</v>
      </c>
      <c r="J5" s="20">
        <v>228571.42857142858</v>
      </c>
    </row>
    <row r="6" spans="1:10" x14ac:dyDescent="0.45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194</v>
      </c>
      <c r="J6" s="20">
        <v>290125</v>
      </c>
    </row>
    <row r="7" spans="1:10" x14ac:dyDescent="0.45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45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45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45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45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45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45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45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45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45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45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45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45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45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45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45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45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45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45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45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45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45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45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45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45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45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45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3"/>
    <sortCondition descending="1" sortBy="fontColor" ref="C4:C33" dxfId="2"/>
  </sortState>
  <dataConsolidate function="average" leftLabels="1" topLabels="1">
    <dataRefs count="1">
      <dataRef ref="D3:G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>
      <selection activeCell="O19" sqref="O19"/>
    </sheetView>
  </sheetViews>
  <sheetFormatPr defaultRowHeight="17" x14ac:dyDescent="0.45"/>
  <cols>
    <col min="6" max="6" width="10.83203125" bestFit="1" customWidth="1"/>
    <col min="8" max="8" width="2" customWidth="1"/>
    <col min="13" max="13" width="9.33203125" customWidth="1"/>
    <col min="14" max="14" width="10" customWidth="1"/>
    <col min="15" max="15" width="11.08203125" customWidth="1"/>
    <col min="16" max="16" width="9.08203125" customWidth="1"/>
    <col min="18" max="18" width="11" customWidth="1"/>
  </cols>
  <sheetData>
    <row r="2" spans="1:7" x14ac:dyDescent="0.45">
      <c r="A2" t="s">
        <v>17</v>
      </c>
    </row>
    <row r="3" spans="1:7" x14ac:dyDescent="0.4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x14ac:dyDescent="0.45">
      <c r="A4" s="1" t="s">
        <v>23</v>
      </c>
      <c r="B4" s="1" t="s">
        <v>24</v>
      </c>
      <c r="C4" s="1" t="s">
        <v>25</v>
      </c>
      <c r="D4" s="1">
        <v>1</v>
      </c>
      <c r="E4" s="1">
        <v>5</v>
      </c>
      <c r="F4" s="5">
        <v>1116000</v>
      </c>
      <c r="G4" s="33">
        <v>1</v>
      </c>
    </row>
    <row r="5" spans="1:7" x14ac:dyDescent="0.45">
      <c r="A5" s="1" t="s">
        <v>26</v>
      </c>
      <c r="B5" s="1" t="s">
        <v>27</v>
      </c>
      <c r="C5" s="1" t="s">
        <v>28</v>
      </c>
      <c r="D5" s="1">
        <v>2</v>
      </c>
      <c r="E5" s="1">
        <v>3</v>
      </c>
      <c r="F5" s="5">
        <v>720000</v>
      </c>
      <c r="G5" s="33">
        <v>0</v>
      </c>
    </row>
    <row r="6" spans="1:7" x14ac:dyDescent="0.45">
      <c r="A6" s="1" t="s">
        <v>29</v>
      </c>
      <c r="B6" s="1" t="s">
        <v>30</v>
      </c>
      <c r="C6" s="1" t="s">
        <v>28</v>
      </c>
      <c r="D6" s="1">
        <v>2</v>
      </c>
      <c r="E6" s="1">
        <v>1</v>
      </c>
      <c r="F6" s="5">
        <v>336000</v>
      </c>
      <c r="G6" s="33">
        <v>1</v>
      </c>
    </row>
    <row r="7" spans="1:7" x14ac:dyDescent="0.45">
      <c r="A7" s="1" t="s">
        <v>31</v>
      </c>
      <c r="B7" s="1" t="s">
        <v>32</v>
      </c>
      <c r="C7" s="1" t="s">
        <v>25</v>
      </c>
      <c r="D7" s="1">
        <v>1</v>
      </c>
      <c r="E7" s="1">
        <v>5</v>
      </c>
      <c r="F7" s="5">
        <v>883499.99999999988</v>
      </c>
      <c r="G7" s="33" t="s">
        <v>187</v>
      </c>
    </row>
    <row r="8" spans="1:7" x14ac:dyDescent="0.45">
      <c r="A8" s="1" t="s">
        <v>33</v>
      </c>
      <c r="B8" s="1" t="s">
        <v>27</v>
      </c>
      <c r="C8" s="1" t="s">
        <v>28</v>
      </c>
      <c r="D8" s="1">
        <v>1</v>
      </c>
      <c r="E8" s="1">
        <v>3</v>
      </c>
      <c r="F8" s="5">
        <v>382500</v>
      </c>
      <c r="G8" s="33">
        <v>1</v>
      </c>
    </row>
    <row r="9" spans="1:7" x14ac:dyDescent="0.45">
      <c r="A9" s="1" t="s">
        <v>34</v>
      </c>
      <c r="B9" s="1" t="s">
        <v>30</v>
      </c>
      <c r="C9" s="1" t="s">
        <v>35</v>
      </c>
      <c r="D9" s="1">
        <v>1</v>
      </c>
      <c r="E9" s="1">
        <v>2</v>
      </c>
      <c r="F9" s="5">
        <v>369600</v>
      </c>
      <c r="G9" s="33">
        <v>-1</v>
      </c>
    </row>
    <row r="10" spans="1:7" x14ac:dyDescent="0.45">
      <c r="A10" s="1" t="s">
        <v>36</v>
      </c>
      <c r="B10" s="1" t="s">
        <v>24</v>
      </c>
      <c r="C10" s="1" t="s">
        <v>28</v>
      </c>
      <c r="D10" s="1">
        <v>2</v>
      </c>
      <c r="E10" s="1">
        <v>5</v>
      </c>
      <c r="F10" s="5">
        <v>1920000</v>
      </c>
      <c r="G10" s="33">
        <v>0</v>
      </c>
    </row>
    <row r="11" spans="1:7" x14ac:dyDescent="0.45">
      <c r="A11" s="1" t="s">
        <v>37</v>
      </c>
      <c r="B11" s="1" t="s">
        <v>30</v>
      </c>
      <c r="C11" s="1" t="s">
        <v>25</v>
      </c>
      <c r="D11" s="1">
        <v>1</v>
      </c>
      <c r="E11" s="1">
        <v>4</v>
      </c>
      <c r="F11" s="5">
        <v>781200</v>
      </c>
      <c r="G11" s="33">
        <v>-1</v>
      </c>
    </row>
    <row r="12" spans="1:7" x14ac:dyDescent="0.45">
      <c r="A12" s="1" t="s">
        <v>38</v>
      </c>
      <c r="B12" s="1" t="s">
        <v>24</v>
      </c>
      <c r="C12" s="1" t="s">
        <v>28</v>
      </c>
      <c r="D12" s="1">
        <v>1</v>
      </c>
      <c r="E12" s="1">
        <v>1</v>
      </c>
      <c r="F12" s="5">
        <v>204000</v>
      </c>
      <c r="G12" s="33">
        <v>0</v>
      </c>
    </row>
    <row r="13" spans="1:7" x14ac:dyDescent="0.45">
      <c r="A13" s="1" t="s">
        <v>39</v>
      </c>
      <c r="B13" s="1" t="s">
        <v>24</v>
      </c>
      <c r="C13" s="1" t="s">
        <v>28</v>
      </c>
      <c r="D13" s="1">
        <v>2</v>
      </c>
      <c r="E13" s="1">
        <v>5</v>
      </c>
      <c r="F13" s="5">
        <v>1920000</v>
      </c>
      <c r="G13" s="33">
        <v>1</v>
      </c>
    </row>
    <row r="14" spans="1:7" x14ac:dyDescent="0.45">
      <c r="A14" s="1" t="s">
        <v>40</v>
      </c>
      <c r="B14" s="1" t="s">
        <v>32</v>
      </c>
      <c r="C14" s="1" t="s">
        <v>35</v>
      </c>
      <c r="D14" s="1">
        <v>1</v>
      </c>
      <c r="E14" s="1">
        <v>4</v>
      </c>
      <c r="F14" s="5">
        <v>668800</v>
      </c>
      <c r="G14" s="33">
        <v>-1</v>
      </c>
    </row>
    <row r="15" spans="1:7" x14ac:dyDescent="0.45">
      <c r="A15" s="1" t="s">
        <v>41</v>
      </c>
      <c r="B15" s="1" t="s">
        <v>30</v>
      </c>
      <c r="C15" s="1" t="s">
        <v>28</v>
      </c>
      <c r="D15" s="1">
        <v>1</v>
      </c>
      <c r="E15" s="1">
        <v>1</v>
      </c>
      <c r="F15" s="5">
        <v>178500</v>
      </c>
      <c r="G15" s="33">
        <v>1</v>
      </c>
    </row>
    <row r="16" spans="1:7" x14ac:dyDescent="0.45">
      <c r="A16" s="1" t="s">
        <v>42</v>
      </c>
      <c r="B16" s="1" t="s">
        <v>27</v>
      </c>
      <c r="C16" s="1" t="s">
        <v>28</v>
      </c>
      <c r="D16" s="1">
        <v>1</v>
      </c>
      <c r="E16" s="1">
        <v>3</v>
      </c>
      <c r="F16" s="5">
        <v>382500</v>
      </c>
      <c r="G16" s="33">
        <v>-1</v>
      </c>
    </row>
    <row r="17" spans="1:7" x14ac:dyDescent="0.45">
      <c r="A17" s="1" t="s">
        <v>43</v>
      </c>
      <c r="B17" s="1" t="s">
        <v>27</v>
      </c>
      <c r="C17" s="1" t="s">
        <v>25</v>
      </c>
      <c r="D17" s="1">
        <v>1</v>
      </c>
      <c r="E17" s="1">
        <v>5</v>
      </c>
      <c r="F17" s="5">
        <v>697500</v>
      </c>
      <c r="G17" s="33">
        <v>1</v>
      </c>
    </row>
    <row r="18" spans="1:7" x14ac:dyDescent="0.45">
      <c r="A18" s="1" t="s">
        <v>44</v>
      </c>
      <c r="B18" s="1" t="s">
        <v>32</v>
      </c>
      <c r="C18" s="1" t="s">
        <v>28</v>
      </c>
      <c r="D18" s="1">
        <v>1</v>
      </c>
      <c r="E18" s="1">
        <v>5</v>
      </c>
      <c r="F18" s="5">
        <v>807500</v>
      </c>
      <c r="G18" s="33">
        <v>1</v>
      </c>
    </row>
    <row r="19" spans="1:7" x14ac:dyDescent="0.45">
      <c r="A19" s="1" t="s">
        <v>45</v>
      </c>
      <c r="B19" s="1" t="s">
        <v>27</v>
      </c>
      <c r="C19" s="1" t="s">
        <v>28</v>
      </c>
      <c r="D19" s="1">
        <v>2</v>
      </c>
      <c r="E19" s="1">
        <v>4</v>
      </c>
      <c r="F19" s="5">
        <v>960000</v>
      </c>
      <c r="G19" s="33" t="s">
        <v>187</v>
      </c>
    </row>
    <row r="20" spans="1:7" x14ac:dyDescent="0.45">
      <c r="A20" s="1" t="s">
        <v>46</v>
      </c>
      <c r="B20" s="1" t="s">
        <v>30</v>
      </c>
      <c r="C20" s="1" t="s">
        <v>28</v>
      </c>
      <c r="D20" s="1">
        <v>1</v>
      </c>
      <c r="E20" s="1">
        <v>5</v>
      </c>
      <c r="F20" s="5">
        <v>892500</v>
      </c>
      <c r="G20" s="33">
        <v>0</v>
      </c>
    </row>
    <row r="21" spans="1:7" x14ac:dyDescent="0.45">
      <c r="A21" s="1" t="s">
        <v>47</v>
      </c>
      <c r="B21" s="1" t="s">
        <v>27</v>
      </c>
      <c r="C21" s="1" t="s">
        <v>25</v>
      </c>
      <c r="D21" s="1">
        <v>1</v>
      </c>
      <c r="E21" s="1">
        <v>1</v>
      </c>
      <c r="F21" s="5">
        <v>139500</v>
      </c>
      <c r="G21" s="33">
        <v>1</v>
      </c>
    </row>
    <row r="22" spans="1:7" x14ac:dyDescent="0.45">
      <c r="A22" s="1" t="s">
        <v>48</v>
      </c>
      <c r="B22" s="1" t="s">
        <v>32</v>
      </c>
      <c r="C22" s="1" t="s">
        <v>25</v>
      </c>
      <c r="D22" s="1">
        <v>1</v>
      </c>
      <c r="E22" s="1">
        <v>2</v>
      </c>
      <c r="F22" s="5">
        <v>353400</v>
      </c>
      <c r="G22" s="33">
        <v>0</v>
      </c>
    </row>
    <row r="23" spans="1:7" x14ac:dyDescent="0.45">
      <c r="A23" s="1" t="s">
        <v>49</v>
      </c>
      <c r="B23" s="1" t="s">
        <v>32</v>
      </c>
      <c r="C23" s="1" t="s">
        <v>35</v>
      </c>
      <c r="D23" s="1">
        <v>2</v>
      </c>
      <c r="E23" s="1">
        <v>4</v>
      </c>
      <c r="F23" s="5">
        <v>1292000</v>
      </c>
      <c r="G23" s="33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topLeftCell="A7" workbookViewId="0">
      <selection activeCell="L29" sqref="L29"/>
    </sheetView>
  </sheetViews>
  <sheetFormatPr defaultRowHeight="17" x14ac:dyDescent="0.45"/>
  <cols>
    <col min="1" max="1" width="11.08203125" customWidth="1"/>
  </cols>
  <sheetData>
    <row r="2" spans="1:5" x14ac:dyDescent="0.45">
      <c r="A2" t="s">
        <v>50</v>
      </c>
    </row>
    <row r="3" spans="1:5" x14ac:dyDescent="0.45">
      <c r="E3" t="s">
        <v>144</v>
      </c>
    </row>
    <row r="4" spans="1:5" x14ac:dyDescent="0.45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45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45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45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tabSelected="1" workbookViewId="0">
      <selection activeCell="J2" sqref="J2"/>
    </sheetView>
  </sheetViews>
  <sheetFormatPr defaultRowHeight="17" x14ac:dyDescent="0.45"/>
  <cols>
    <col min="1" max="1" width="11" bestFit="1" customWidth="1"/>
    <col min="2" max="2" width="12.5" customWidth="1"/>
    <col min="3" max="3" width="10" customWidth="1"/>
    <col min="4" max="4" width="11.08203125" customWidth="1"/>
    <col min="6" max="6" width="11" customWidth="1"/>
    <col min="7" max="7" width="2.58203125" customWidth="1"/>
  </cols>
  <sheetData>
    <row r="2" spans="1:9" x14ac:dyDescent="0.45">
      <c r="A2" t="s">
        <v>17</v>
      </c>
      <c r="B2" t="s">
        <v>207</v>
      </c>
      <c r="H2" t="s">
        <v>59</v>
      </c>
    </row>
    <row r="3" spans="1:9" x14ac:dyDescent="0.45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45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45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45">
      <c r="A6" s="4"/>
      <c r="B6" s="4"/>
      <c r="C6" s="4"/>
      <c r="D6" s="4"/>
      <c r="E6" s="4"/>
      <c r="F6" s="23"/>
      <c r="H6" s="1" t="s">
        <v>182</v>
      </c>
      <c r="I6" s="3">
        <v>15000</v>
      </c>
    </row>
    <row r="7" spans="1:9" x14ac:dyDescent="0.45">
      <c r="A7" s="4"/>
      <c r="B7" s="4"/>
      <c r="C7" s="4"/>
      <c r="D7" s="4"/>
      <c r="E7" s="4"/>
      <c r="F7" s="23"/>
      <c r="H7" s="1" t="s">
        <v>32</v>
      </c>
      <c r="I7" s="3">
        <v>12000</v>
      </c>
    </row>
    <row r="8" spans="1:9" x14ac:dyDescent="0.45">
      <c r="A8" s="4"/>
      <c r="B8" s="4"/>
      <c r="C8" s="4"/>
      <c r="D8" s="4"/>
      <c r="E8" s="4"/>
      <c r="F8" s="23"/>
    </row>
    <row r="9" spans="1:9" x14ac:dyDescent="0.45">
      <c r="A9" s="4"/>
      <c r="B9" s="4"/>
      <c r="C9" s="4"/>
      <c r="D9" s="4"/>
      <c r="E9" s="4"/>
      <c r="F9" s="23"/>
    </row>
    <row r="10" spans="1:9" x14ac:dyDescent="0.45">
      <c r="A10" s="4"/>
      <c r="B10" s="4"/>
      <c r="C10" s="4"/>
      <c r="D10" s="4"/>
      <c r="E10" s="4"/>
      <c r="F10" s="23"/>
    </row>
    <row r="11" spans="1:9" x14ac:dyDescent="0.45">
      <c r="A11" s="4"/>
      <c r="B11" s="4"/>
      <c r="C11" s="4"/>
      <c r="D11" s="4"/>
      <c r="E11" s="4"/>
      <c r="F11" s="23"/>
    </row>
    <row r="12" spans="1:9" x14ac:dyDescent="0.45">
      <c r="A12" s="4"/>
      <c r="B12" s="4"/>
      <c r="C12" s="4"/>
      <c r="D12" s="4"/>
      <c r="E12" s="4"/>
      <c r="F12" s="23"/>
    </row>
    <row r="13" spans="1:9" x14ac:dyDescent="0.45">
      <c r="A13" s="4"/>
      <c r="B13" s="4"/>
      <c r="C13" s="4"/>
      <c r="D13" s="4"/>
      <c r="E13" s="4"/>
      <c r="F13" s="23"/>
    </row>
    <row r="14" spans="1:9" x14ac:dyDescent="0.45">
      <c r="A14" s="4"/>
      <c r="B14" s="4"/>
      <c r="C14" s="4"/>
      <c r="D14" s="4"/>
      <c r="E14" s="4"/>
      <c r="F14" s="23"/>
    </row>
    <row r="15" spans="1:9" x14ac:dyDescent="0.45">
      <c r="A15" s="4"/>
      <c r="B15" s="4"/>
      <c r="C15" s="4"/>
      <c r="D15" s="4"/>
      <c r="E15" s="4"/>
      <c r="F15" s="23"/>
    </row>
    <row r="16" spans="1:9" x14ac:dyDescent="0.45">
      <c r="A16" s="4"/>
      <c r="B16" s="4"/>
      <c r="C16" s="4"/>
      <c r="D16" s="4"/>
      <c r="E16" s="4"/>
      <c r="F16" s="23"/>
    </row>
    <row r="17" spans="1:6" x14ac:dyDescent="0.45">
      <c r="A17" s="4"/>
      <c r="B17" s="4"/>
      <c r="C17" s="4"/>
      <c r="D17" s="4"/>
      <c r="E17" s="4"/>
      <c r="F17" s="23"/>
    </row>
    <row r="18" spans="1:6" x14ac:dyDescent="0.45">
      <c r="A18" s="4"/>
      <c r="B18" s="4"/>
      <c r="C18" s="4"/>
      <c r="D18" s="4"/>
      <c r="E18" s="4"/>
      <c r="F18" s="23"/>
    </row>
    <row r="19" spans="1:6" x14ac:dyDescent="0.45">
      <c r="A19" s="4"/>
      <c r="B19" s="4"/>
      <c r="C19" s="4"/>
      <c r="D19" s="4"/>
      <c r="E19" s="4"/>
      <c r="F19" s="23"/>
    </row>
    <row r="20" spans="1:6" x14ac:dyDescent="0.45">
      <c r="A20" s="4"/>
      <c r="B20" s="4"/>
      <c r="C20" s="4"/>
      <c r="D20" s="4"/>
      <c r="E20" s="4"/>
      <c r="F20" s="23"/>
    </row>
    <row r="21" spans="1:6" x14ac:dyDescent="0.45">
      <c r="A21" s="4"/>
      <c r="B21" s="4"/>
      <c r="C21" s="4"/>
      <c r="D21" s="4"/>
      <c r="E21" s="4"/>
      <c r="F21" s="23"/>
    </row>
    <row r="22" spans="1:6" x14ac:dyDescent="0.45">
      <c r="A22" s="4"/>
      <c r="B22" s="4"/>
      <c r="C22" s="4"/>
      <c r="D22" s="4"/>
      <c r="E22" s="4"/>
      <c r="F22" s="23"/>
    </row>
    <row r="23" spans="1:6" x14ac:dyDescent="0.45">
      <c r="A23" s="4"/>
      <c r="B23" s="4"/>
      <c r="C23" s="4"/>
      <c r="D23" s="4"/>
      <c r="E23" s="4"/>
      <c r="F23" s="23"/>
    </row>
    <row r="24" spans="1:6" x14ac:dyDescent="0.45">
      <c r="A24" s="4"/>
      <c r="B24" s="4"/>
      <c r="C24" s="4"/>
      <c r="D24" s="4"/>
      <c r="E24" s="4"/>
      <c r="F24" s="23"/>
    </row>
    <row r="25" spans="1:6" x14ac:dyDescent="0.45">
      <c r="A25" s="4"/>
      <c r="B25" s="4"/>
      <c r="C25" s="4"/>
      <c r="D25" s="4"/>
      <c r="E25" s="4"/>
      <c r="F25" s="23"/>
    </row>
    <row r="26" spans="1:6" x14ac:dyDescent="0.45">
      <c r="A26" s="4"/>
      <c r="B26" s="4"/>
      <c r="C26" s="4"/>
      <c r="D26" s="4"/>
      <c r="E26" s="4"/>
      <c r="F26" s="23"/>
    </row>
    <row r="27" spans="1:6" x14ac:dyDescent="0.45">
      <c r="A27" s="4"/>
      <c r="B27" s="4"/>
      <c r="C27" s="4"/>
      <c r="D27" s="4"/>
      <c r="E27" s="4"/>
      <c r="F27" s="23"/>
    </row>
    <row r="28" spans="1:6" x14ac:dyDescent="0.45">
      <c r="A28" s="4"/>
      <c r="B28" s="4"/>
      <c r="C28" s="4"/>
      <c r="D28" s="4"/>
      <c r="E28" s="4"/>
      <c r="F28" s="23"/>
    </row>
    <row r="29" spans="1:6" x14ac:dyDescent="0.45">
      <c r="A29" s="4"/>
      <c r="B29" s="4"/>
      <c r="C29" s="4"/>
      <c r="D29" s="4"/>
      <c r="E29" s="4"/>
      <c r="F29" s="23"/>
    </row>
    <row r="30" spans="1:6" x14ac:dyDescent="0.45">
      <c r="A30" s="4"/>
      <c r="B30" s="4"/>
      <c r="C30" s="4"/>
      <c r="D30" s="4"/>
      <c r="E30" s="4"/>
      <c r="F30" s="23"/>
    </row>
    <row r="31" spans="1:6" x14ac:dyDescent="0.45">
      <c r="A31" s="4"/>
      <c r="B31" s="4"/>
      <c r="C31" s="4"/>
      <c r="D31" s="4"/>
      <c r="E31" s="4"/>
      <c r="F31" s="23"/>
    </row>
    <row r="32" spans="1:6" x14ac:dyDescent="0.45">
      <c r="A32" s="4"/>
      <c r="B32" s="4"/>
      <c r="C32" s="4"/>
      <c r="D32" s="4"/>
      <c r="E32" s="4"/>
      <c r="F32" s="23"/>
    </row>
    <row r="33" spans="1:6" x14ac:dyDescent="0.45">
      <c r="A33" s="4"/>
      <c r="B33" s="4"/>
      <c r="C33" s="4"/>
      <c r="D33" s="4"/>
      <c r="E33" s="4"/>
      <c r="F33" s="23"/>
    </row>
    <row r="34" spans="1:6" x14ac:dyDescent="0.45">
      <c r="A34" s="4"/>
      <c r="B34" s="4"/>
      <c r="C34" s="4"/>
      <c r="D34" s="4"/>
      <c r="E34" s="4"/>
      <c r="F34" s="23"/>
    </row>
    <row r="35" spans="1:6" x14ac:dyDescent="0.45">
      <c r="A35" s="4"/>
      <c r="B35" s="4"/>
      <c r="C35" s="4"/>
      <c r="D35" s="4"/>
      <c r="E35" s="4"/>
      <c r="F35" s="23"/>
    </row>
    <row r="36" spans="1:6" x14ac:dyDescent="0.45">
      <c r="A36" s="4"/>
      <c r="B36" s="4"/>
      <c r="C36" s="4"/>
      <c r="D36" s="4"/>
      <c r="E36" s="4"/>
      <c r="F36" s="23"/>
    </row>
    <row r="37" spans="1:6" x14ac:dyDescent="0.45">
      <c r="A37" s="4"/>
      <c r="B37" s="4"/>
      <c r="C37" s="4"/>
      <c r="D37" s="4"/>
      <c r="E37" s="4"/>
      <c r="F37" s="23"/>
    </row>
    <row r="38" spans="1:6" x14ac:dyDescent="0.45">
      <c r="A38" s="4"/>
      <c r="B38" s="4"/>
      <c r="C38" s="4"/>
      <c r="D38" s="4"/>
      <c r="E38" s="4"/>
      <c r="F38" s="23"/>
    </row>
    <row r="39" spans="1:6" x14ac:dyDescent="0.45">
      <c r="A39" s="4"/>
      <c r="B39" s="4"/>
      <c r="C39" s="4"/>
      <c r="D39" s="4"/>
      <c r="E39" s="4"/>
      <c r="F39" s="23"/>
    </row>
    <row r="40" spans="1:6" x14ac:dyDescent="0.45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69850</xdr:rowOff>
              </from>
              <to>
                <xdr:col>5</xdr:col>
                <xdr:colOff>590550</xdr:colOff>
                <xdr:row>1</xdr:row>
                <xdr:rowOff>158750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AA86CA-10D9-4837-BB56-21A66433DD0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민희 최</cp:lastModifiedBy>
  <cp:lastPrinted>2023-06-16T06:52:19Z</cp:lastPrinted>
  <dcterms:created xsi:type="dcterms:W3CDTF">2023-01-31T07:13:44Z</dcterms:created>
  <dcterms:modified xsi:type="dcterms:W3CDTF">2026-08-25T00:18:32Z</dcterms:modified>
</cp:coreProperties>
</file>