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 codeName="{DD97A8EA-9A9A-E61F-A557-7D5A7D7259C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길벗컴활1급총정리_update_20250108\기출\06회\"/>
    </mc:Choice>
  </mc:AlternateContent>
  <xr:revisionPtr revIDLastSave="0" documentId="13_ncr:1_{761D6721-EDE6-4A5C-AF4D-BDEBD547B101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9"/>
  <definedNames>
    <definedName name="_xlnm._FilterDatabase" localSheetId="0" hidden="1">기본작업!$A$3:$H$33</definedName>
    <definedName name="_xleta.REPT" hidden="1" xlm="1">#NAME?</definedName>
    <definedName name="_xleta.T" hidden="1" xlm="1">#NAME?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2" l="1"/>
  <c r="F12" i="1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H8" i="2" a="1"/>
  <c r="H8" i="2" s="1"/>
  <c r="H8" i="1" a="1"/>
  <c r="H8" i="1" s="1"/>
  <c r="H3" i="2" a="1"/>
  <c r="H3" i="2" s="1"/>
  <c r="H3" i="1" a="1"/>
  <c r="H3" i="1" s="1"/>
  <c r="H4" i="2" a="1"/>
  <c r="H4" i="2" s="1"/>
  <c r="H5" i="2" a="1"/>
  <c r="H5" i="2" s="1"/>
  <c r="H6" i="2" a="1"/>
  <c r="H6" i="2" s="1"/>
  <c r="H7" i="2" a="1"/>
  <c r="H7" i="2" s="1"/>
  <c r="H4" i="1" a="1"/>
  <c r="H4" i="1" s="1"/>
  <c r="H5" i="1" a="1"/>
  <c r="H5" i="1" s="1"/>
  <c r="H6" i="1" a="1"/>
  <c r="H6" i="1" s="1"/>
  <c r="H7" i="1" a="1"/>
  <c r="H7" i="1" s="1"/>
  <c r="J12" i="2"/>
  <c r="J12" i="1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4" i="4" l="1"/>
  <c r="I13" i="1" a="1"/>
  <c r="I17" i="1" a="1"/>
  <c r="I21" i="1" a="1"/>
  <c r="I25" i="1" a="1"/>
  <c r="I33" i="1" a="1"/>
  <c r="I14" i="1" a="1"/>
  <c r="I18" i="1" a="1"/>
  <c r="I22" i="1" a="1"/>
  <c r="I26" i="1" a="1"/>
  <c r="I30" i="1" a="1"/>
  <c r="I34" i="1" a="1"/>
  <c r="I15" i="1" a="1"/>
  <c r="I19" i="1" a="1"/>
  <c r="I23" i="1" a="1"/>
  <c r="I27" i="1" a="1"/>
  <c r="I31" i="1" a="1"/>
  <c r="I35" i="1" a="1"/>
  <c r="I20" i="1" a="1"/>
  <c r="I24" i="1" a="1"/>
  <c r="I28" i="1" a="1"/>
  <c r="I32" i="1" a="1"/>
  <c r="I16" i="1" a="1"/>
  <c r="I29" i="1" a="1"/>
  <c r="I12" i="1" a="1"/>
  <c r="I29" i="1" l="1"/>
  <c r="I16" i="1"/>
  <c r="I32" i="1"/>
  <c r="I28" i="1"/>
  <c r="I24" i="1"/>
  <c r="I20" i="1"/>
  <c r="I35" i="1"/>
  <c r="I31" i="1"/>
  <c r="I27" i="1"/>
  <c r="I23" i="1"/>
  <c r="I19" i="1"/>
  <c r="I15" i="1"/>
  <c r="I34" i="1"/>
  <c r="I30" i="1"/>
  <c r="I26" i="1"/>
  <c r="I22" i="1"/>
  <c r="I18" i="1"/>
  <c r="I14" i="1"/>
  <c r="I33" i="1"/>
  <c r="I25" i="1"/>
  <c r="I21" i="1"/>
  <c r="I17" i="1"/>
  <c r="I13" i="1"/>
  <c r="I1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C49320B-DCCB-4011-86BD-2E2E641F6786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88062269-578F-4380-8CC9-0CE8ECD59A8A}" name="여행예약현황" type="103" refreshedVersion="8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길벗컴활1급총정리_update_20250108\기출\06회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<sst xmlns="http://schemas.openxmlformats.org/spreadsheetml/2006/main" count="409" uniqueCount="207">
  <si>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</si>
  <si>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</si>
  <si>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</si>
  <si>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</si>
  <si>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</si>
  <si>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</si>
  <si>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</si>
  <si>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</si>
  <si>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</si>
  <si>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</si>
  <si>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</si>
  <si>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</si>
  <si>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</si>
  <si>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</si>
  <si>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</si>
  <si>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</si>
  <si>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</si>
  <si>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</si>
  <si>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</si>
  <si>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</si>
  <si>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</si>
  <si>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</si>
  <si>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</si>
  <si>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</si>
  <si>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</si>
  <si>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</si>
  <si>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</si>
  <si>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</si>
  <si>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</si>
  <si>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</si>
  <si>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</si>
  <si>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</si>
  <si>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</si>
  <si>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</si>
  <si>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</si>
  <si>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</si>
  <si>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</si>
  <si>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</si>
  <si>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</si>
  <si>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</si>
  <si>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</si>
  <si>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</si>
  <si>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</si>
  <si>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</si>
  <si>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</si>
  <si>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</si>
  <si>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</si>
  <si>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</si>
  <si>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</si>
  <si>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</si>
  <si>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</si>
  <si>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</si>
  <si>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</si>
  <si>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</si>
  <si>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</si>
  <si>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</si>
  <si>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</si>
  <si>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</si>
  <si>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</si>
  <si>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</si>
  <si>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</si>
  <si>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</si>
  <si>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</si>
  <si>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</si>
  <si>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</si>
  <si>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</si>
  <si>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</si>
  <si>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</si>
  <si>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</si>
  <si>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</si>
  <si>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</si>
  <si>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</si>
  <si>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</si>
  <si>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</si>
  <si>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</si>
  <si>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</si>
  <si>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</si>
  <si>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</si>
  <si>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</si>
  <si>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</si>
  <si>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</si>
  <si>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</si>
  <si>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</si>
  <si>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</si>
  <si>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</si>
  <si>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</si>
  <si>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</si>
  <si>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</si>
  <si>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</si>
  <si>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</si>
  <si>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</si>
  <si>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</si>
  <si>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</si>
  <si>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</si>
  <si>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</si>
  <si>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</si>
  <si>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</si>
  <si>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</si>
  <si>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</si>
  <si>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</si>
  <si>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</si>
  <si>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</si>
  <si>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</si>
  <si>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</si>
  <si>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</si>
  <si>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</si>
  <si>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</si>
  <si>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</si>
  <si>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</si>
  <si>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</si>
  <si>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</si>
  <si>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</si>
  <si>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</si>
  <si>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</si>
  <si>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</si>
  <si>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</si>
  <si>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</si>
  <si>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</si>
  <si>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</si>
  <si>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</si>
  <si>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</si>
  <si>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</si>
  <si>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</si>
  <si>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</si>
  <si>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</si>
  <si>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</si>
  <si>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</si>
  <si>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</si>
  <si>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</si>
  <si>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</si>
  <si>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</si>
  <si>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</si>
  <si>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</si>
  <si>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</si>
  <si>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</si>
  <si>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</si>
  <si>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</si>
  <si>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</si>
  <si>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</si>
  <si>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</si>
  <si>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</si>
  <si>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</si>
  <si>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</si>
  <si>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</si>
  <si>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</si>
  <si>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</si>
  <si>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</si>
  <si>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</si>
  <si>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</si>
  <si>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</si>
  <si>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</si>
  <si>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</si>
  <si>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</si>
  <si>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</si>
  <si>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</si>
  <si>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</si>
  <si>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</si>
  <si>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</si>
  <si>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</si>
  <si>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</si>
  <si>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</si>
  <si>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</si>
  <si>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</si>
  <si>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</si>
  <si>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</si>
  <si>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</si>
  <si>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</si>
  <si>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</si>
  <si>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</si>
  <si>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</si>
  <si>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</si>
  <si>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</si>
  <si>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</si>
  <si>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</si>
  <si>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</si>
  <si>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</si>
  <si>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</si>
  <si>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</si>
  <si>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</si>
  <si>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</si>
  <si>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</si>
  <si>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</si>
  <si>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</si>
  <si>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</si>
  <si>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</si>
  <si>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</si>
  <si>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</si>
  <si>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</si>
  <si>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</si>
  <si>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조건</t>
    <phoneticPr fontId="2" type="noConversion"/>
  </si>
  <si>
    <t>목적지</t>
  </si>
  <si>
    <t>총합계</t>
  </si>
  <si>
    <t>출발일자(월)</t>
  </si>
  <si>
    <t>01월</t>
  </si>
  <si>
    <t>02월</t>
  </si>
  <si>
    <t>03월</t>
  </si>
  <si>
    <t>04월</t>
  </si>
  <si>
    <t>07월</t>
  </si>
  <si>
    <t>10월</t>
  </si>
  <si>
    <t>11월</t>
  </si>
  <si>
    <t>평균: 기본운임</t>
  </si>
  <si>
    <t>좌석구분</t>
  </si>
  <si>
    <t>비즈니스석</t>
  </si>
  <si>
    <t>일반석</t>
  </si>
  <si>
    <t>할인석</t>
  </si>
  <si>
    <t>(다중 항목)</t>
  </si>
  <si>
    <t>구독신청현황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</si>
</sst>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&quot;~&quot;\ General"/>
    <numFmt numFmtId="177" formatCode="0_ "/>
    <numFmt numFmtId="178" formatCode="&quot;신용카드&quot;;&quot;현금&quot;;&quot;&quot;;&quot;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 xr:uid="{00000000-0005-0000-0000-000002000000}"/>
  </cellStyles>
  <dxfs count="4">
    <dxf>
      <font>
        <color rgb="FFFFFF00"/>
      </font>
    </dxf>
    <dxf>
      <font>
        <color theme="1"/>
      </font>
      <fill>
        <patternFill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'기타작업-2'!$A$5</c:f>
              <c:strCache>
                <c:ptCount val="1"/>
                <c:pt idx="0">
                  <c:v>병역면제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strRef>
              <c:f>'기타작업-2'!$A$6</c:f>
              <c:strCache>
                <c:ptCount val="1"/>
                <c:pt idx="0">
                  <c:v>현역병입영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strRef>
              <c:f>'기타작업-2'!$A$7</c:f>
              <c:strCache>
                <c:ptCount val="1"/>
                <c:pt idx="0">
                  <c:v>보충역입영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4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4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68580</xdr:rowOff>
        </xdr:from>
        <xdr:to>
          <xdr:col>5</xdr:col>
          <xdr:colOff>563880</xdr:colOff>
          <xdr:row>1</xdr:row>
          <xdr:rowOff>160020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이세양" refreshedDate="45867.647314814814" backgroundQuery="1" createdVersion="8" refreshedVersion="8" minRefreshableVersion="3" recordCount="0" supportSubquery="1" supportAdvancedDrill="1" xr:uid="{71432F89-71F0-48F0-83B4-DBA79BB9D478}">
  <cacheSource type="external" connectionId="1"/>
  <cacheFields count="4">
    <cacheField name="[여행예약현황].[목적지].[목적지]" caption="목적지" numFmtId="0" hierarchy="3" level="1">
      <sharedItems containsSemiMixedTypes="0" containsNonDate="0" containsString="0"/>
    </cacheField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  <cacheField name="[Measures].[평균: 기본운임]" caption="평균: 기본운임" numFmtId="0" hierarchy="10" level="32767"/>
    <cacheField name="[여행예약현황].[좌석구분].[좌석구분]" caption="좌석구분" numFmtId="0" hierarchy="1" level="1">
      <sharedItems count="3">
        <s v="비즈니스석"/>
        <s v="일반석"/>
        <s v="할인석"/>
      </sharedItems>
    </cacheField>
  </cacheFields>
  <cacheHierarchies count="11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3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2" memberValueDatatype="7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개수: 좌석구분]" caption="개수: 좌석구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1A16CDD-2AF1-4620-956D-04231BDE6E2C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3:D12" firstHeaderRow="1" firstDataRow="2" firstDataCol="1" rowPageCount="1" colPageCount="1"/>
  <pivotFields count="4">
    <pivotField axis="axisPage" compact="0" allDrilled="1" subtotalTop="0" showAll="0" dataSourceSort="1" defaultSubtotal="0" defaultAttributeDrillState="1"/>
    <pivotField axis="axisRow" compact="0" allDrilled="1" subtotalTop="0" showAll="0" dataSourceSort="1" defaultSubtotal="0">
      <items count="7">
        <item x="0" e="0"/>
        <item x="1" e="0"/>
        <item x="2" e="0"/>
        <item x="3" e="0"/>
        <item x="4" e="0"/>
        <item x="5" e="0"/>
        <item x="6" e="0"/>
      </items>
    </pivotField>
    <pivotField dataField="1" compact="0" subtotalTop="0" showAll="0" defaultSubtotal="0"/>
    <pivotField axis="axisCol" compact="0" allDrilled="1" subtotalTop="0" showAll="0" dataSourceSort="1" defaultSubtotal="0" defaultAttributeDrillState="1">
      <items count="3">
        <item x="0"/>
        <item x="1"/>
        <item x="2"/>
      </items>
    </pivotField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3"/>
  </colFields>
  <colItems count="3">
    <i>
      <x/>
    </i>
    <i>
      <x v="1"/>
    </i>
    <i>
      <x v="2"/>
    </i>
  </colItems>
  <pageFields count="1">
    <pageField fld="0" hier="3" name="[여행예약현황].[목적지].&amp;[홍콩]" cap="홍콩"/>
  </pageFields>
  <dataFields count="1">
    <dataField name="평균: 기본운임" fld="2" subtotal="average" baseField="1" baseItem="0" numFmtId="41"/>
  </dataFields>
  <pivotHierarchies count="11">
    <pivotHierarchy dragToData="1"/>
    <pivotHierarchy dragToData="1"/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기본운임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M33"/>
  <sheetViews>
    <sheetView topLeftCell="A13" workbookViewId="0">
      <selection activeCell="F21" sqref="F21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9.3984375" bestFit="1" customWidth="1"/>
    <col min="5" max="5" width="11" bestFit="1" customWidth="1"/>
    <col min="6" max="6" width="11.09765625" bestFit="1" customWidth="1"/>
    <col min="7" max="7" width="9" bestFit="1" customWidth="1"/>
    <col min="9" max="9" width="3.19921875" customWidth="1"/>
    <col min="12" max="12" width="11.09765625" bestFit="1" customWidth="1"/>
  </cols>
  <sheetData>
    <row r="2" spans="1:13" x14ac:dyDescent="0.4">
      <c r="A2" t="s">
        <v>59</v>
      </c>
    </row>
    <row r="3" spans="1:13" x14ac:dyDescent="0.4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26" t="s">
        <v>189</v>
      </c>
    </row>
    <row r="4" spans="1:13" x14ac:dyDescent="0.4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AND(FIND("07",A4),RIGHT(B4,1)="오")</f>
        <v>1</v>
      </c>
    </row>
    <row r="5" spans="1:13" x14ac:dyDescent="0.4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</row>
    <row r="6" spans="1:13" x14ac:dyDescent="0.4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s="1" t="s">
        <v>68</v>
      </c>
      <c r="K6" s="1" t="s">
        <v>65</v>
      </c>
      <c r="L6" s="1" t="s">
        <v>60</v>
      </c>
      <c r="M6" s="1" t="s">
        <v>67</v>
      </c>
    </row>
    <row r="7" spans="1:13" x14ac:dyDescent="0.4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</row>
    <row r="8" spans="1:13" x14ac:dyDescent="0.4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</row>
    <row r="9" spans="1:13" x14ac:dyDescent="0.4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</row>
    <row r="10" spans="1:13" x14ac:dyDescent="0.4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13" x14ac:dyDescent="0.4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</row>
    <row r="12" spans="1:13" x14ac:dyDescent="0.4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</row>
    <row r="13" spans="1:13" x14ac:dyDescent="0.4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</row>
    <row r="14" spans="1:13" x14ac:dyDescent="0.4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</row>
    <row r="15" spans="1:13" x14ac:dyDescent="0.4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</row>
    <row r="16" spans="1:13" x14ac:dyDescent="0.4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4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4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4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4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4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4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4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4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4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4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4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4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4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4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4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4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</row>
    <row r="33" spans="1:9" x14ac:dyDescent="0.4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</row>
  </sheetData>
  <sortState xmlns:xlrd2="http://schemas.microsoft.com/office/spreadsheetml/2017/richdata2" ref="A4:I33">
    <sortCondition ref="F4"/>
  </sortState>
  <phoneticPr fontId="2" type="noConversion"/>
  <conditionalFormatting sqref="A4:H33">
    <cfRule type="expression" dxfId="1" priority="1">
      <formula>AND($F4&gt;=DATE(2023,6,1),$G4&gt;=0.5,$G4&lt;=0.75)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5"/>
  <sheetViews>
    <sheetView workbookViewId="0">
      <selection activeCell="F12" sqref="F12"/>
    </sheetView>
  </sheetViews>
  <sheetFormatPr defaultRowHeight="17.399999999999999" x14ac:dyDescent="0.4"/>
  <cols>
    <col min="1" max="1" width="7.69921875" customWidth="1"/>
    <col min="2" max="2" width="7.3984375" customWidth="1"/>
    <col min="3" max="3" width="9" bestFit="1" customWidth="1"/>
    <col min="4" max="4" width="11" bestFit="1" customWidth="1"/>
    <col min="5" max="5" width="9.3984375" bestFit="1" customWidth="1"/>
    <col min="6" max="6" width="11" bestFit="1" customWidth="1"/>
    <col min="7" max="7" width="11.09765625" bestFit="1" customWidth="1"/>
    <col min="8" max="8" width="11" bestFit="1" customWidth="1"/>
    <col min="9" max="9" width="9.69921875" bestFit="1" customWidth="1"/>
    <col min="10" max="10" width="11.09765625" bestFit="1" customWidth="1"/>
  </cols>
  <sheetData>
    <row r="1" spans="1:10" x14ac:dyDescent="0.4">
      <c r="A1" s="6" t="s">
        <v>187</v>
      </c>
      <c r="B1" s="7"/>
      <c r="C1" s="7"/>
      <c r="D1" s="8"/>
      <c r="F1" t="s">
        <v>1</v>
      </c>
    </row>
    <row r="2" spans="1:10" x14ac:dyDescent="0.4">
      <c r="A2" s="32" t="s">
        <v>2</v>
      </c>
      <c r="B2" s="33"/>
      <c r="C2" s="1" t="s">
        <v>3</v>
      </c>
      <c r="D2" s="1" t="s">
        <v>4</v>
      </c>
      <c r="F2" s="32" t="s">
        <v>2</v>
      </c>
      <c r="G2" s="33"/>
      <c r="H2" s="2" t="s">
        <v>15</v>
      </c>
    </row>
    <row r="3" spans="1:10" x14ac:dyDescent="0.4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 t="str">
        <f t="array" ref="H3">COUNT(IF(($C$12:$C$35&lt;=G3)*($C$12:$C$35&gt;=F3),1))&amp;"세대"</f>
        <v>4세대</v>
      </c>
    </row>
    <row r="4" spans="1:10" x14ac:dyDescent="0.4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 t="str">
        <f t="array" ref="H4">COUNT(IF(($C$12:$C$35&lt;=G4)*($C$12:$C$35&gt;=F4),1))&amp;"세대"</f>
        <v>10세대</v>
      </c>
    </row>
    <row r="5" spans="1:10" x14ac:dyDescent="0.4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 t="str">
        <f t="array" ref="H5">COUNT(IF(($C$12:$C$35&lt;=G5)*($C$12:$C$35&gt;=F5),1))&amp;"세대"</f>
        <v>5세대</v>
      </c>
    </row>
    <row r="6" spans="1:10" x14ac:dyDescent="0.4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 t="str">
        <f t="array" ref="H6">COUNT(IF(($C$12:$C$35&lt;=G6)*($C$12:$C$35&gt;=F6),1))&amp;"세대"</f>
        <v>4세대</v>
      </c>
    </row>
    <row r="7" spans="1:10" x14ac:dyDescent="0.4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 t="str">
        <f t="array" ref="H7">COUNT(IF(($C$12:$C$35&lt;=G7)*($C$12:$C$35&gt;=F7),1))&amp;"세대"</f>
        <v>1세대</v>
      </c>
    </row>
    <row r="8" spans="1:10" x14ac:dyDescent="0.4">
      <c r="A8" s="13"/>
      <c r="B8" s="13"/>
      <c r="C8" s="14"/>
      <c r="F8" s="30" t="s">
        <v>16</v>
      </c>
      <c r="G8" s="31"/>
      <c r="H8" s="4">
        <f t="array" ref="H8">AVERAGE(IF(LARGE(C12:C35,4)&lt;=C12:C35,C12:C35))</f>
        <v>490.5</v>
      </c>
    </row>
    <row r="10" spans="1:10" x14ac:dyDescent="0.4">
      <c r="A10" t="s">
        <v>5</v>
      </c>
      <c r="I10" s="10" t="s">
        <v>13</v>
      </c>
      <c r="J10" s="11">
        <v>45071</v>
      </c>
    </row>
    <row r="11" spans="1:10" x14ac:dyDescent="0.4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188</v>
      </c>
      <c r="H11" s="1" t="s">
        <v>14</v>
      </c>
      <c r="I11" s="2" t="s">
        <v>12</v>
      </c>
      <c r="J11" s="2" t="s">
        <v>11</v>
      </c>
    </row>
    <row r="12" spans="1:10" x14ac:dyDescent="0.4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>
        <f>VLOOKUP(ROUNDUP(C12,-2),$B$3:$D$7,3)*MOD(C12,100)</f>
        <v>6453.8</v>
      </c>
      <c r="G12" s="12">
        <v>45065</v>
      </c>
      <c r="H12" s="1">
        <v>435</v>
      </c>
      <c r="I12" s="12" t="str" cm="1">
        <f t="array" ref="I12">fn연체일($J$10,G12)</f>
        <v>정상납부</v>
      </c>
      <c r="J12" s="1" t="str">
        <f>IFERROR(REPT("▶",(C12-H12)/100),REPT("◁",ABS((C12-H12)/100)))</f>
        <v/>
      </c>
    </row>
    <row r="13" spans="1:10" x14ac:dyDescent="0.4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>
        <f t="shared" ref="F13:F35" si="0">VLOOKUP(ROUNDUP(C13,-2),$B$3:$D$7,3)*MOD(C13,100)</f>
        <v>4509.6000000000004</v>
      </c>
      <c r="G13" s="12">
        <v>45052</v>
      </c>
      <c r="H13" s="1">
        <v>124</v>
      </c>
      <c r="I13" s="12" t="str" cm="1">
        <f t="array" ref="I13">fn연체일($J$10,G13)</f>
        <v>정상납부</v>
      </c>
      <c r="J13" s="1" t="str">
        <f t="shared" ref="J13:J35" si="1">IFERROR(REPT("▶",(C13-H13)/100),REPT("◁",ABS((C13-H13)/100)))</f>
        <v>▶▶</v>
      </c>
    </row>
    <row r="14" spans="1:10" x14ac:dyDescent="0.4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>
        <f t="shared" si="0"/>
        <v>2769.8</v>
      </c>
      <c r="G14" s="12">
        <v>45056</v>
      </c>
      <c r="H14" s="1">
        <v>387</v>
      </c>
      <c r="I14" s="12" t="str" cm="1">
        <f t="array" ref="I14">fn연체일($J$10,G14)</f>
        <v>정상납부</v>
      </c>
      <c r="J14" s="1" t="str">
        <f t="shared" si="1"/>
        <v>◁</v>
      </c>
    </row>
    <row r="15" spans="1:10" x14ac:dyDescent="0.4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>
        <f t="shared" si="0"/>
        <v>10662.800000000001</v>
      </c>
      <c r="G15" s="12">
        <v>45078</v>
      </c>
      <c r="H15" s="1">
        <v>425</v>
      </c>
      <c r="I15" s="12" t="str" cm="1">
        <f t="array" ref="I15">fn연체일($J$10,G15)</f>
        <v>7일 연체</v>
      </c>
      <c r="J15" s="1" t="str">
        <f t="shared" si="1"/>
        <v/>
      </c>
    </row>
    <row r="16" spans="1:10" x14ac:dyDescent="0.4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>
        <f t="shared" si="0"/>
        <v>4309.7</v>
      </c>
      <c r="G16" s="12">
        <v>45047</v>
      </c>
      <c r="H16" s="1">
        <v>194</v>
      </c>
      <c r="I16" s="12" t="str" cm="1">
        <f t="array" ref="I16">fn연체일($J$10,G16)</f>
        <v>정상납부</v>
      </c>
      <c r="J16" s="1" t="str">
        <f t="shared" si="1"/>
        <v/>
      </c>
    </row>
    <row r="17" spans="1:10" x14ac:dyDescent="0.4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>
        <f t="shared" si="0"/>
        <v>5161.9000000000005</v>
      </c>
      <c r="G17" s="12">
        <v>45073</v>
      </c>
      <c r="H17" s="1">
        <v>292</v>
      </c>
      <c r="I17" s="12" t="str" cm="1">
        <f t="array" ref="I17">fn연체일($J$10,G17)</f>
        <v>2일 연체</v>
      </c>
      <c r="J17" s="1" t="str">
        <f t="shared" si="1"/>
        <v/>
      </c>
    </row>
    <row r="18" spans="1:10" x14ac:dyDescent="0.4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>
        <f t="shared" si="0"/>
        <v>9019.2000000000007</v>
      </c>
      <c r="G18" s="12">
        <v>45058</v>
      </c>
      <c r="H18" s="1">
        <v>500</v>
      </c>
      <c r="I18" s="12" t="str" cm="1">
        <f t="array" ref="I18">fn연체일($J$10,G18)</f>
        <v>정상납부</v>
      </c>
      <c r="J18" s="1" t="str">
        <f t="shared" si="1"/>
        <v>◁</v>
      </c>
    </row>
    <row r="19" spans="1:10" x14ac:dyDescent="0.4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>
        <f t="shared" si="0"/>
        <v>3277.8</v>
      </c>
      <c r="G19" s="12">
        <v>45065</v>
      </c>
      <c r="H19" s="1">
        <v>161</v>
      </c>
      <c r="I19" s="12" t="str" cm="1">
        <f t="array" ref="I19">fn연체일($J$10,G19)</f>
        <v>정상납부</v>
      </c>
      <c r="J19" s="1" t="str">
        <f t="shared" si="1"/>
        <v/>
      </c>
    </row>
    <row r="20" spans="1:10" x14ac:dyDescent="0.4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>
        <f t="shared" si="0"/>
        <v>11837.7</v>
      </c>
      <c r="G20" s="12">
        <v>45061</v>
      </c>
      <c r="H20" s="1">
        <v>501</v>
      </c>
      <c r="I20" s="12" t="str" cm="1">
        <f t="array" ref="I20">fn연체일($J$10,G20)</f>
        <v>정상납부</v>
      </c>
      <c r="J20" s="1" t="str">
        <f t="shared" si="1"/>
        <v>◁</v>
      </c>
    </row>
    <row r="21" spans="1:10" x14ac:dyDescent="0.4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>
        <f t="shared" si="0"/>
        <v>21325.600000000002</v>
      </c>
      <c r="G21" s="12">
        <v>45102</v>
      </c>
      <c r="H21" s="1">
        <v>252</v>
      </c>
      <c r="I21" s="12" t="str" cm="1">
        <f t="array" ref="I21">fn연체일($J$10,G21)</f>
        <v>31일 연체</v>
      </c>
      <c r="J21" s="1" t="str">
        <f t="shared" si="1"/>
        <v>▶▶</v>
      </c>
    </row>
    <row r="22" spans="1:10" x14ac:dyDescent="0.4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>
        <f t="shared" si="0"/>
        <v>12213.5</v>
      </c>
      <c r="G22" s="12">
        <v>45067</v>
      </c>
      <c r="H22" s="1">
        <v>542</v>
      </c>
      <c r="I22" s="12" t="str" cm="1">
        <f t="array" ref="I22">fn연체일($J$10,G22)</f>
        <v>정상납부</v>
      </c>
      <c r="J22" s="1" t="str">
        <f t="shared" si="1"/>
        <v>◁</v>
      </c>
    </row>
    <row r="23" spans="1:10" x14ac:dyDescent="0.4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>
        <f t="shared" si="0"/>
        <v>16836</v>
      </c>
      <c r="G23" s="12">
        <v>45088</v>
      </c>
      <c r="H23" s="1">
        <v>350</v>
      </c>
      <c r="I23" s="12" t="str" cm="1">
        <f t="array" ref="I23">fn연체일($J$10,G23)</f>
        <v>17일 연체</v>
      </c>
      <c r="J23" s="1" t="str">
        <f t="shared" si="1"/>
        <v>▶</v>
      </c>
    </row>
    <row r="24" spans="1:10" x14ac:dyDescent="0.4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>
        <f t="shared" si="0"/>
        <v>3459.9</v>
      </c>
      <c r="G24" s="12">
        <v>45069</v>
      </c>
      <c r="H24" s="1">
        <v>230</v>
      </c>
      <c r="I24" s="12" t="str" cm="1">
        <f t="array" ref="I24">fn연체일($J$10,G24)</f>
        <v>정상납부</v>
      </c>
      <c r="J24" s="1" t="str">
        <f t="shared" si="1"/>
        <v/>
      </c>
    </row>
    <row r="25" spans="1:10" x14ac:dyDescent="0.4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>
        <f t="shared" si="0"/>
        <v>377.70000000000005</v>
      </c>
      <c r="G25" s="12">
        <v>45056</v>
      </c>
      <c r="H25" s="1">
        <v>325</v>
      </c>
      <c r="I25" s="12" t="str" cm="1">
        <f t="array" ref="I25">fn연체일($J$10,G25)</f>
        <v>정상납부</v>
      </c>
      <c r="J25" s="1" t="str">
        <f t="shared" si="1"/>
        <v>◁</v>
      </c>
    </row>
    <row r="26" spans="1:10" x14ac:dyDescent="0.4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>
        <f t="shared" si="0"/>
        <v>4658.3</v>
      </c>
      <c r="G26" s="12">
        <v>45063</v>
      </c>
      <c r="H26" s="1">
        <v>239</v>
      </c>
      <c r="I26" s="12" t="str" cm="1">
        <f t="array" ref="I26">fn연체일($J$10,G26)</f>
        <v>정상납부</v>
      </c>
      <c r="J26" s="1" t="str">
        <f t="shared" si="1"/>
        <v/>
      </c>
    </row>
    <row r="27" spans="1:10" x14ac:dyDescent="0.4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>
        <f t="shared" si="0"/>
        <v>10323.800000000001</v>
      </c>
      <c r="G27" s="12">
        <v>45075</v>
      </c>
      <c r="H27" s="1">
        <v>421</v>
      </c>
      <c r="I27" s="12" t="str" cm="1">
        <f t="array" ref="I27">fn연체일($J$10,G27)</f>
        <v>4일 연체</v>
      </c>
      <c r="J27" s="1" t="str">
        <f t="shared" si="1"/>
        <v>◁</v>
      </c>
    </row>
    <row r="28" spans="1:10" x14ac:dyDescent="0.4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>
        <f t="shared" si="0"/>
        <v>7176.3</v>
      </c>
      <c r="G28" s="12">
        <v>45076</v>
      </c>
      <c r="H28" s="1">
        <v>497</v>
      </c>
      <c r="I28" s="12" t="str" cm="1">
        <f t="array" ref="I28">fn연체일($J$10,G28)</f>
        <v>5일 연체</v>
      </c>
      <c r="J28" s="1" t="str">
        <f t="shared" si="1"/>
        <v>◁◁</v>
      </c>
    </row>
    <row r="29" spans="1:10" x14ac:dyDescent="0.4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>
        <f t="shared" si="0"/>
        <v>2063.8000000000002</v>
      </c>
      <c r="G29" s="12">
        <v>45054</v>
      </c>
      <c r="H29" s="1">
        <v>210</v>
      </c>
      <c r="I29" s="12" t="str" cm="1">
        <f t="array" ref="I29">fn연체일($J$10,G29)</f>
        <v>정상납부</v>
      </c>
      <c r="J29" s="1" t="str">
        <f t="shared" si="1"/>
        <v/>
      </c>
    </row>
    <row r="30" spans="1:10" x14ac:dyDescent="0.4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>
        <f t="shared" si="0"/>
        <v>36757.599999999999</v>
      </c>
      <c r="G30" s="12">
        <v>45066</v>
      </c>
      <c r="H30" s="1">
        <v>481</v>
      </c>
      <c r="I30" s="12" t="str" cm="1">
        <f t="array" ref="I30">fn연체일($J$10,G30)</f>
        <v>정상납부</v>
      </c>
      <c r="J30" s="1" t="str">
        <f t="shared" si="1"/>
        <v>▶</v>
      </c>
    </row>
    <row r="31" spans="1:10" x14ac:dyDescent="0.4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>
        <f t="shared" si="0"/>
        <v>11582.800000000001</v>
      </c>
      <c r="G31" s="12">
        <v>45071</v>
      </c>
      <c r="H31" s="1">
        <v>590</v>
      </c>
      <c r="I31" s="12" t="str" cm="1">
        <f t="array" ref="I31">fn연체일($J$10,G31)</f>
        <v>정상납부</v>
      </c>
      <c r="J31" s="1" t="str">
        <f t="shared" si="1"/>
        <v>◁◁</v>
      </c>
    </row>
    <row r="32" spans="1:10" x14ac:dyDescent="0.4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>
        <f t="shared" si="0"/>
        <v>2518</v>
      </c>
      <c r="G32" s="12">
        <v>45049</v>
      </c>
      <c r="H32" s="1">
        <v>192</v>
      </c>
      <c r="I32" s="12" t="str" cm="1">
        <f t="array" ref="I32">fn연체일($J$10,G32)</f>
        <v>정상납부</v>
      </c>
      <c r="J32" s="1" t="str">
        <f t="shared" si="1"/>
        <v/>
      </c>
    </row>
    <row r="33" spans="1:10" x14ac:dyDescent="0.4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>
        <f t="shared" si="0"/>
        <v>5539.6</v>
      </c>
      <c r="G33" s="12">
        <v>45076</v>
      </c>
      <c r="H33" s="1">
        <v>395</v>
      </c>
      <c r="I33" s="12" t="str" cm="1">
        <f t="array" ref="I33">fn연체일($J$10,G33)</f>
        <v>5일 연체</v>
      </c>
      <c r="J33" s="1" t="str">
        <f t="shared" si="1"/>
        <v>◁</v>
      </c>
    </row>
    <row r="34" spans="1:10" x14ac:dyDescent="0.4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>
        <f t="shared" si="0"/>
        <v>8309.4</v>
      </c>
      <c r="G34" s="12">
        <v>45067</v>
      </c>
      <c r="H34" s="1">
        <v>275</v>
      </c>
      <c r="I34" s="12" t="str" cm="1">
        <f t="array" ref="I34">fn연체일($J$10,G34)</f>
        <v>정상납부</v>
      </c>
      <c r="J34" s="1" t="str">
        <f t="shared" si="1"/>
        <v/>
      </c>
    </row>
    <row r="35" spans="1:10" x14ac:dyDescent="0.4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>
        <f t="shared" si="0"/>
        <v>1315.3</v>
      </c>
      <c r="G35" s="12">
        <v>45057</v>
      </c>
      <c r="H35" s="1">
        <v>154</v>
      </c>
      <c r="I35" s="12" t="str" cm="1">
        <f t="array" ref="I35">fn연체일($J$10,G35)</f>
        <v>정상납부</v>
      </c>
      <c r="J35" s="1" t="str">
        <f t="shared" si="1"/>
        <v>▶</v>
      </c>
    </row>
  </sheetData>
  <sortState xmlns:xlrd2="http://schemas.microsoft.com/office/spreadsheetml/2017/richdata2"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12"/>
  <sheetViews>
    <sheetView tabSelected="1" workbookViewId="0">
      <selection activeCell="B1" sqref="B1 B5:D12"/>
      <pivotSelection pane="bottomRight" showHeader="1" extendable="1" axis="axisPage" activeCol="1" previousCol="1" click="1" r:id="rId1">
        <pivotArea dataOnly="0" outline="0" fieldPosition="0">
          <references count="1">
            <reference field="0" count="0"/>
          </references>
        </pivotArea>
      </pivotSelection>
    </sheetView>
  </sheetViews>
  <sheetFormatPr defaultRowHeight="17.399999999999999" x14ac:dyDescent="0.4"/>
  <cols>
    <col min="1" max="1" width="13.69921875" bestFit="1" customWidth="1"/>
    <col min="2" max="2" width="16" customWidth="1"/>
    <col min="3" max="3" width="14.5" customWidth="1"/>
    <col min="4" max="4" width="13.59765625" customWidth="1"/>
    <col min="5" max="5" width="9.296875" bestFit="1" customWidth="1"/>
    <col min="6" max="6" width="12.59765625" bestFit="1" customWidth="1"/>
  </cols>
  <sheetData>
    <row r="1" spans="1:4" x14ac:dyDescent="0.4">
      <c r="A1" s="27" t="s">
        <v>190</v>
      </c>
      <c r="B1" t="s" vm="1">
        <v>205</v>
      </c>
    </row>
    <row r="3" spans="1:4" x14ac:dyDescent="0.4">
      <c r="A3" s="27" t="s">
        <v>200</v>
      </c>
      <c r="B3" s="27" t="s">
        <v>201</v>
      </c>
    </row>
    <row r="4" spans="1:4" x14ac:dyDescent="0.4">
      <c r="A4" s="27" t="s">
        <v>192</v>
      </c>
      <c r="B4" t="s">
        <v>202</v>
      </c>
      <c r="C4" t="s">
        <v>203</v>
      </c>
      <c r="D4" t="s">
        <v>204</v>
      </c>
    </row>
    <row r="5" spans="1:4" x14ac:dyDescent="0.4">
      <c r="A5" t="s">
        <v>193</v>
      </c>
      <c r="B5" s="28">
        <v>322000</v>
      </c>
      <c r="C5" s="28"/>
      <c r="D5" s="28"/>
    </row>
    <row r="6" spans="1:4" x14ac:dyDescent="0.4">
      <c r="A6" t="s">
        <v>194</v>
      </c>
      <c r="B6" s="28"/>
      <c r="C6" s="28">
        <v>446000</v>
      </c>
      <c r="D6" s="28"/>
    </row>
    <row r="7" spans="1:4" x14ac:dyDescent="0.4">
      <c r="A7" t="s">
        <v>195</v>
      </c>
      <c r="B7" s="28">
        <v>53000</v>
      </c>
      <c r="C7" s="28"/>
      <c r="D7" s="28"/>
    </row>
    <row r="8" spans="1:4" x14ac:dyDescent="0.4">
      <c r="A8" t="s">
        <v>196</v>
      </c>
      <c r="B8" s="28"/>
      <c r="C8" s="28"/>
      <c r="D8" s="28">
        <v>174000</v>
      </c>
    </row>
    <row r="9" spans="1:4" x14ac:dyDescent="0.4">
      <c r="A9" t="s">
        <v>197</v>
      </c>
      <c r="B9" s="28">
        <v>243000</v>
      </c>
      <c r="C9" s="28"/>
      <c r="D9" s="28"/>
    </row>
    <row r="10" spans="1:4" x14ac:dyDescent="0.4">
      <c r="A10" t="s">
        <v>198</v>
      </c>
      <c r="B10" s="28"/>
      <c r="C10" s="28">
        <v>54000</v>
      </c>
      <c r="D10" s="28">
        <v>179000</v>
      </c>
    </row>
    <row r="11" spans="1:4" x14ac:dyDescent="0.4">
      <c r="A11" t="s">
        <v>199</v>
      </c>
      <c r="B11" s="28"/>
      <c r="C11" s="28"/>
      <c r="D11" s="28">
        <v>136000</v>
      </c>
    </row>
    <row r="12" spans="1:4" x14ac:dyDescent="0.4">
      <c r="A12" t="s">
        <v>191</v>
      </c>
      <c r="B12" s="28">
        <v>206000</v>
      </c>
      <c r="C12" s="28">
        <v>250000</v>
      </c>
      <c r="D12" s="28">
        <v>163000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J33"/>
  <sheetViews>
    <sheetView workbookViewId="0">
      <selection activeCell="I3" sqref="I3:J6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10.5" customWidth="1"/>
    <col min="5" max="5" width="11.09765625" bestFit="1" customWidth="1"/>
    <col min="6" max="6" width="9.3984375" bestFit="1" customWidth="1"/>
    <col min="7" max="7" width="8.19921875" customWidth="1"/>
    <col min="8" max="8" width="1" customWidth="1"/>
    <col min="9" max="9" width="10.3984375" customWidth="1"/>
    <col min="10" max="10" width="9.3984375" bestFit="1" customWidth="1"/>
  </cols>
  <sheetData>
    <row r="2" spans="1:10" x14ac:dyDescent="0.4">
      <c r="A2" t="s">
        <v>143</v>
      </c>
      <c r="I2" t="s">
        <v>1</v>
      </c>
    </row>
    <row r="3" spans="1:10" x14ac:dyDescent="0.4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61</v>
      </c>
      <c r="J3" s="1" t="s">
        <v>134</v>
      </c>
    </row>
    <row r="4" spans="1:10" x14ac:dyDescent="0.4">
      <c r="A4" s="1" t="s">
        <v>114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128</v>
      </c>
      <c r="I4" s="1" t="s">
        <v>64</v>
      </c>
      <c r="J4" s="20">
        <v>228571.42857142858</v>
      </c>
    </row>
    <row r="5" spans="1:10" x14ac:dyDescent="0.4">
      <c r="A5" s="1" t="s">
        <v>106</v>
      </c>
      <c r="B5" s="15" t="s">
        <v>79</v>
      </c>
      <c r="C5" s="16">
        <v>37936</v>
      </c>
      <c r="D5" s="1" t="s">
        <v>63</v>
      </c>
      <c r="E5" s="12">
        <v>44971</v>
      </c>
      <c r="F5" s="5">
        <v>382000</v>
      </c>
      <c r="G5" s="1" t="s">
        <v>128</v>
      </c>
      <c r="I5" s="1" t="s">
        <v>63</v>
      </c>
      <c r="J5" s="20">
        <v>242125</v>
      </c>
    </row>
    <row r="6" spans="1:10" x14ac:dyDescent="0.4">
      <c r="A6" s="1" t="s">
        <v>122</v>
      </c>
      <c r="B6" s="15" t="s">
        <v>93</v>
      </c>
      <c r="C6" s="16">
        <v>40140</v>
      </c>
      <c r="D6" s="1" t="s">
        <v>64</v>
      </c>
      <c r="E6" s="12">
        <v>45061</v>
      </c>
      <c r="F6" s="5">
        <v>143000</v>
      </c>
      <c r="G6" s="1" t="s">
        <v>128</v>
      </c>
      <c r="I6" s="1" t="s">
        <v>62</v>
      </c>
      <c r="J6" s="20">
        <v>290125</v>
      </c>
    </row>
    <row r="7" spans="1:10" x14ac:dyDescent="0.4">
      <c r="A7" s="1" t="s">
        <v>98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128</v>
      </c>
    </row>
    <row r="8" spans="1:10" x14ac:dyDescent="0.4">
      <c r="A8" s="1" t="s">
        <v>102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132</v>
      </c>
    </row>
    <row r="9" spans="1:10" x14ac:dyDescent="0.4">
      <c r="A9" s="1" t="s">
        <v>110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132</v>
      </c>
    </row>
    <row r="10" spans="1:10" x14ac:dyDescent="0.4">
      <c r="A10" s="1" t="s">
        <v>118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132</v>
      </c>
    </row>
    <row r="11" spans="1:10" x14ac:dyDescent="0.4">
      <c r="A11" s="1" t="s">
        <v>101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131</v>
      </c>
    </row>
    <row r="12" spans="1:10" x14ac:dyDescent="0.4">
      <c r="A12" s="1" t="s">
        <v>109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131</v>
      </c>
    </row>
    <row r="13" spans="1:10" x14ac:dyDescent="0.4">
      <c r="A13" s="1" t="s">
        <v>117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131</v>
      </c>
    </row>
    <row r="14" spans="1:10" x14ac:dyDescent="0.4">
      <c r="A14" s="1" t="s">
        <v>125</v>
      </c>
      <c r="B14" s="15" t="s">
        <v>95</v>
      </c>
      <c r="C14" s="17">
        <v>40494</v>
      </c>
      <c r="D14" s="1" t="s">
        <v>135</v>
      </c>
      <c r="E14" s="12">
        <v>45255</v>
      </c>
      <c r="F14" s="5">
        <v>432000</v>
      </c>
      <c r="G14" s="1" t="s">
        <v>136</v>
      </c>
    </row>
    <row r="15" spans="1:10" x14ac:dyDescent="0.4">
      <c r="A15" s="1" t="s">
        <v>103</v>
      </c>
      <c r="B15" s="15" t="s">
        <v>76</v>
      </c>
      <c r="C15" s="17">
        <v>32630</v>
      </c>
      <c r="D15" s="1" t="s">
        <v>137</v>
      </c>
      <c r="E15" s="12">
        <v>45069</v>
      </c>
      <c r="F15" s="5">
        <v>316000</v>
      </c>
      <c r="G15" s="1" t="s">
        <v>138</v>
      </c>
    </row>
    <row r="16" spans="1:10" x14ac:dyDescent="0.4">
      <c r="A16" s="1" t="s">
        <v>111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133</v>
      </c>
    </row>
    <row r="17" spans="1:7" x14ac:dyDescent="0.4">
      <c r="A17" s="1" t="s">
        <v>119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133</v>
      </c>
    </row>
    <row r="18" spans="1:7" x14ac:dyDescent="0.4">
      <c r="A18" s="1" t="s">
        <v>108</v>
      </c>
      <c r="B18" s="15" t="s">
        <v>81</v>
      </c>
      <c r="C18" s="16">
        <v>36281</v>
      </c>
      <c r="D18" s="1" t="s">
        <v>64</v>
      </c>
      <c r="E18" s="12">
        <v>45226</v>
      </c>
      <c r="F18" s="5">
        <v>54000</v>
      </c>
      <c r="G18" s="1" t="s">
        <v>130</v>
      </c>
    </row>
    <row r="19" spans="1:7" x14ac:dyDescent="0.4">
      <c r="A19" s="1" t="s">
        <v>116</v>
      </c>
      <c r="B19" s="15" t="s">
        <v>88</v>
      </c>
      <c r="C19" s="16">
        <v>39752</v>
      </c>
      <c r="D19" s="1" t="s">
        <v>62</v>
      </c>
      <c r="E19" s="12">
        <v>45020</v>
      </c>
      <c r="F19" s="5">
        <v>174000</v>
      </c>
      <c r="G19" s="1" t="s">
        <v>130</v>
      </c>
    </row>
    <row r="20" spans="1:7" x14ac:dyDescent="0.4">
      <c r="A20" s="1" t="s">
        <v>124</v>
      </c>
      <c r="B20" s="15" t="s">
        <v>88</v>
      </c>
      <c r="C20" s="16">
        <v>39537</v>
      </c>
      <c r="D20" s="1" t="s">
        <v>62</v>
      </c>
      <c r="E20" s="12">
        <v>45255</v>
      </c>
      <c r="F20" s="5">
        <v>136000</v>
      </c>
      <c r="G20" s="1" t="s">
        <v>130</v>
      </c>
    </row>
    <row r="21" spans="1:7" x14ac:dyDescent="0.4">
      <c r="A21" s="1" t="s">
        <v>100</v>
      </c>
      <c r="B21" s="15" t="s">
        <v>73</v>
      </c>
      <c r="C21" s="18">
        <v>31181</v>
      </c>
      <c r="D21" s="1" t="s">
        <v>63</v>
      </c>
      <c r="E21" s="12">
        <v>45121</v>
      </c>
      <c r="F21" s="5">
        <v>243000</v>
      </c>
      <c r="G21" s="1" t="s">
        <v>130</v>
      </c>
    </row>
    <row r="22" spans="1:7" x14ac:dyDescent="0.4">
      <c r="A22" s="1" t="s">
        <v>99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129</v>
      </c>
    </row>
    <row r="23" spans="1:7" x14ac:dyDescent="0.4">
      <c r="A23" s="1" t="s">
        <v>123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129</v>
      </c>
    </row>
    <row r="24" spans="1:7" x14ac:dyDescent="0.4">
      <c r="A24" s="1" t="s">
        <v>115</v>
      </c>
      <c r="B24" s="15" t="s">
        <v>87</v>
      </c>
      <c r="C24" s="17">
        <v>32580</v>
      </c>
      <c r="D24" s="1" t="s">
        <v>62</v>
      </c>
      <c r="E24" s="12">
        <v>45212</v>
      </c>
      <c r="F24" s="5">
        <v>179000</v>
      </c>
      <c r="G24" s="1" t="s">
        <v>129</v>
      </c>
    </row>
    <row r="25" spans="1:7" x14ac:dyDescent="0.4">
      <c r="A25" s="1" t="s">
        <v>107</v>
      </c>
      <c r="B25" s="15" t="s">
        <v>80</v>
      </c>
      <c r="C25" s="18">
        <v>32115</v>
      </c>
      <c r="D25" s="1" t="s">
        <v>63</v>
      </c>
      <c r="E25" s="12">
        <v>44936</v>
      </c>
      <c r="F25" s="5">
        <v>322000</v>
      </c>
      <c r="G25" s="1" t="s">
        <v>129</v>
      </c>
    </row>
    <row r="26" spans="1:7" x14ac:dyDescent="0.4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126</v>
      </c>
    </row>
    <row r="27" spans="1:7" x14ac:dyDescent="0.4">
      <c r="A27" s="1" t="s">
        <v>104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126</v>
      </c>
    </row>
    <row r="28" spans="1:7" x14ac:dyDescent="0.4">
      <c r="A28" s="1" t="s">
        <v>112</v>
      </c>
      <c r="B28" s="15" t="s">
        <v>79</v>
      </c>
      <c r="C28" s="18">
        <v>32111</v>
      </c>
      <c r="D28" s="1" t="s">
        <v>139</v>
      </c>
      <c r="E28" s="12">
        <v>45082</v>
      </c>
      <c r="F28" s="5">
        <v>44000</v>
      </c>
      <c r="G28" s="1" t="s">
        <v>140</v>
      </c>
    </row>
    <row r="29" spans="1:7" x14ac:dyDescent="0.4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126</v>
      </c>
    </row>
    <row r="30" spans="1:7" x14ac:dyDescent="0.4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127</v>
      </c>
    </row>
    <row r="31" spans="1:7" x14ac:dyDescent="0.4">
      <c r="A31" s="1" t="s">
        <v>105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127</v>
      </c>
    </row>
    <row r="32" spans="1:7" x14ac:dyDescent="0.4">
      <c r="A32" s="1" t="s">
        <v>113</v>
      </c>
      <c r="B32" s="15" t="s">
        <v>85</v>
      </c>
      <c r="C32" s="16">
        <v>39390</v>
      </c>
      <c r="D32" s="1" t="s">
        <v>141</v>
      </c>
      <c r="E32" s="12">
        <v>45078</v>
      </c>
      <c r="F32" s="5">
        <v>400000</v>
      </c>
      <c r="G32" s="1" t="s">
        <v>142</v>
      </c>
    </row>
    <row r="33" spans="1:7" x14ac:dyDescent="0.4">
      <c r="A33" s="1" t="s">
        <v>121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127</v>
      </c>
    </row>
  </sheetData>
  <sortState xmlns:xlrd2="http://schemas.microsoft.com/office/spreadsheetml/2017/richdata2" ref="A4:G33">
    <sortCondition ref="G4:G33" customList="베이징,광저우,뉴델리,마닐라,홍콩,싱가포르,상하이,도쿄"/>
    <sortCondition sortBy="fontColor" ref="C4:C33" dxfId="3"/>
    <sortCondition descending="1" sortBy="fontColor" ref="C4:C33" dxfId="2"/>
  </sortState>
  <dataConsolidate function="average" topLabels="1">
    <dataRefs count="1">
      <dataRef ref="D3:F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G23"/>
  <sheetViews>
    <sheetView workbookViewId="0">
      <selection activeCell="M17" sqref="M17"/>
    </sheetView>
  </sheetViews>
  <sheetFormatPr defaultRowHeight="17.399999999999999" x14ac:dyDescent="0.4"/>
  <cols>
    <col min="6" max="6" width="10.8984375" bestFit="1" customWidth="1"/>
    <col min="8" max="8" width="2" customWidth="1"/>
    <col min="13" max="13" width="9.3984375" customWidth="1"/>
    <col min="14" max="14" width="10" customWidth="1"/>
    <col min="15" max="15" width="11.09765625" customWidth="1"/>
    <col min="16" max="16" width="9.09765625" customWidth="1"/>
    <col min="18" max="18" width="11" customWidth="1"/>
  </cols>
  <sheetData>
    <row r="2" spans="1:7" x14ac:dyDescent="0.4">
      <c r="A2" t="s">
        <v>17</v>
      </c>
    </row>
    <row r="3" spans="1:7" x14ac:dyDescent="0.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4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29">
        <v>1</v>
      </c>
    </row>
    <row r="5" spans="1:7" x14ac:dyDescent="0.4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29">
        <v>0</v>
      </c>
    </row>
    <row r="6" spans="1:7" x14ac:dyDescent="0.4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29">
        <v>1</v>
      </c>
    </row>
    <row r="7" spans="1:7" x14ac:dyDescent="0.4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29" t="s">
        <v>186</v>
      </c>
    </row>
    <row r="8" spans="1:7" x14ac:dyDescent="0.4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29">
        <v>1</v>
      </c>
    </row>
    <row r="9" spans="1:7" x14ac:dyDescent="0.4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29">
        <v>-1</v>
      </c>
    </row>
    <row r="10" spans="1:7" x14ac:dyDescent="0.4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29">
        <v>0</v>
      </c>
    </row>
    <row r="11" spans="1:7" x14ac:dyDescent="0.4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29">
        <v>-1</v>
      </c>
    </row>
    <row r="12" spans="1:7" x14ac:dyDescent="0.4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29">
        <v>0</v>
      </c>
    </row>
    <row r="13" spans="1:7" x14ac:dyDescent="0.4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29">
        <v>1</v>
      </c>
    </row>
    <row r="14" spans="1:7" x14ac:dyDescent="0.4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29">
        <v>-1</v>
      </c>
    </row>
    <row r="15" spans="1:7" x14ac:dyDescent="0.4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29">
        <v>1</v>
      </c>
    </row>
    <row r="16" spans="1:7" x14ac:dyDescent="0.4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29">
        <v>-1</v>
      </c>
    </row>
    <row r="17" spans="1:7" x14ac:dyDescent="0.4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29">
        <v>1</v>
      </c>
    </row>
    <row r="18" spans="1:7" x14ac:dyDescent="0.4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29">
        <v>1</v>
      </c>
    </row>
    <row r="19" spans="1:7" x14ac:dyDescent="0.4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29" t="s">
        <v>186</v>
      </c>
    </row>
    <row r="20" spans="1:7" x14ac:dyDescent="0.4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29">
        <v>0</v>
      </c>
    </row>
    <row r="21" spans="1:7" x14ac:dyDescent="0.4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29">
        <v>1</v>
      </c>
    </row>
    <row r="22" spans="1:7" x14ac:dyDescent="0.4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29">
        <v>0</v>
      </c>
    </row>
    <row r="23" spans="1:7" x14ac:dyDescent="0.4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29">
        <v>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2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서식해제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E7"/>
  <sheetViews>
    <sheetView topLeftCell="A7" workbookViewId="0"/>
  </sheetViews>
  <sheetFormatPr defaultRowHeight="17.399999999999999" x14ac:dyDescent="0.4"/>
  <cols>
    <col min="1" max="1" width="11.09765625" customWidth="1"/>
  </cols>
  <sheetData>
    <row r="2" spans="1:5" x14ac:dyDescent="0.4">
      <c r="A2" t="s">
        <v>50</v>
      </c>
    </row>
    <row r="3" spans="1:5" x14ac:dyDescent="0.4">
      <c r="E3" t="s">
        <v>144</v>
      </c>
    </row>
    <row r="4" spans="1:5" x14ac:dyDescent="0.4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4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4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4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2:J40"/>
  <sheetViews>
    <sheetView workbookViewId="0">
      <selection activeCell="F12" sqref="F12"/>
    </sheetView>
  </sheetViews>
  <sheetFormatPr defaultRowHeight="17.399999999999999" x14ac:dyDescent="0.4"/>
  <cols>
    <col min="1" max="1" width="11" bestFit="1" customWidth="1"/>
    <col min="2" max="2" width="12.5" customWidth="1"/>
    <col min="3" max="3" width="10" customWidth="1"/>
    <col min="4" max="4" width="11.09765625" customWidth="1"/>
    <col min="6" max="6" width="11" customWidth="1"/>
    <col min="7" max="7" width="2.59765625" customWidth="1"/>
  </cols>
  <sheetData>
    <row r="2" spans="1:10" x14ac:dyDescent="0.4">
      <c r="A2" t="s">
        <v>17</v>
      </c>
      <c r="B2" t="s">
        <v>206</v>
      </c>
      <c r="H2" t="s">
        <v>59</v>
      </c>
    </row>
    <row r="3" spans="1:10" x14ac:dyDescent="0.4">
      <c r="A3" s="1" t="s">
        <v>183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182</v>
      </c>
      <c r="H3" s="1" t="str">
        <f t="array" ref="H3">COUNT(IF(($C$12:$C$35&lt;=G3)*($C$12:$C$35&gt;=F3),1))&amp;"세대"</f>
        <v>0세대</v>
      </c>
      <c r="I3" s="1" t="s">
        <v>184</v>
      </c>
    </row>
    <row r="4" spans="1:10" x14ac:dyDescent="0.4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tr">
        <f t="array" ref="H4">COUNT(IF(($C$12:$C$35&lt;=G4)*($C$12:$C$35&gt;=F4),1))&amp;"세대"</f>
        <v>0세대</v>
      </c>
      <c r="I4" s="3">
        <v>9000</v>
      </c>
    </row>
    <row r="5" spans="1:10" x14ac:dyDescent="0.4">
      <c r="A5" s="4" t="s">
        <v>185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tr">
        <f t="array" ref="H5">COUNT(IF(($C$12:$C$35&lt;=G5)*($C$12:$C$35&gt;=F5),1))&amp;"세대"</f>
        <v>0세대</v>
      </c>
      <c r="I5" s="3">
        <v>11000</v>
      </c>
    </row>
    <row r="6" spans="1:10" x14ac:dyDescent="0.4">
      <c r="A6" s="4"/>
      <c r="B6" s="4"/>
      <c r="C6" s="4"/>
      <c r="D6" s="4"/>
      <c r="E6" s="4"/>
      <c r="F6" s="23"/>
      <c r="H6" s="1" t="str">
        <f t="array" ref="H6">COUNT(IF(($C$12:$C$35&lt;=G6)*($C$12:$C$35&gt;=F6),1))&amp;"세대"</f>
        <v>24세대</v>
      </c>
      <c r="I6" s="3">
        <v>15000</v>
      </c>
    </row>
    <row r="7" spans="1:10" x14ac:dyDescent="0.4">
      <c r="A7" s="4"/>
      <c r="B7" s="4"/>
      <c r="C7" s="4"/>
      <c r="D7" s="4"/>
      <c r="E7" s="4"/>
      <c r="F7" s="23"/>
      <c r="H7" s="1" t="str">
        <f t="array" ref="H7">COUNT(IF(($C$12:$C$35&lt;=G7)*($C$12:$C$35&gt;=F7),1))&amp;"세대"</f>
        <v>24세대</v>
      </c>
      <c r="I7" s="3">
        <v>12000</v>
      </c>
    </row>
    <row r="8" spans="1:10" x14ac:dyDescent="0.4">
      <c r="A8" s="4"/>
      <c r="B8" s="4"/>
      <c r="C8" s="4"/>
      <c r="D8" s="4"/>
      <c r="E8" s="4"/>
      <c r="F8" s="23"/>
      <c r="H8" t="e">
        <f t="array" ref="H8">AVERAGE(IF(LARGE(C12:C35,4)&lt;=C12:C35,C12:C35))</f>
        <v>#NUM!</v>
      </c>
    </row>
    <row r="9" spans="1:10" x14ac:dyDescent="0.4">
      <c r="A9" s="4"/>
      <c r="B9" s="4"/>
      <c r="C9" s="4"/>
      <c r="D9" s="4"/>
      <c r="E9" s="4"/>
      <c r="F9" s="23"/>
    </row>
    <row r="10" spans="1:10" x14ac:dyDescent="0.4">
      <c r="A10" s="4"/>
      <c r="B10" s="4"/>
      <c r="C10" s="4"/>
      <c r="D10" s="4"/>
      <c r="E10" s="4"/>
      <c r="F10" s="23"/>
    </row>
    <row r="11" spans="1:10" x14ac:dyDescent="0.4">
      <c r="A11" s="4"/>
      <c r="B11" s="4"/>
      <c r="C11" s="4"/>
      <c r="D11" s="4"/>
      <c r="E11" s="4"/>
      <c r="F11" s="23"/>
    </row>
    <row r="12" spans="1:10" x14ac:dyDescent="0.4">
      <c r="A12" s="4"/>
      <c r="B12" s="4"/>
      <c r="C12" s="4"/>
      <c r="D12" s="4"/>
      <c r="E12" s="4"/>
      <c r="F12" s="23" t="e">
        <f>VLOOKUP(ROUNDUP(C12,-2),$B$3:$D$7,3)*MOD(C12,100)</f>
        <v>#N/A</v>
      </c>
      <c r="J12" t="str">
        <f>IFERROR(REPT("▶",(C12-H12)/100),REPT("◁",ABS((C12-H12)/100)))</f>
        <v/>
      </c>
    </row>
    <row r="13" spans="1:10" x14ac:dyDescent="0.4">
      <c r="A13" s="4"/>
      <c r="B13" s="4"/>
      <c r="C13" s="4"/>
      <c r="D13" s="4"/>
      <c r="E13" s="4"/>
      <c r="F13" s="23" t="e">
        <f t="shared" ref="F13:F35" si="0">VLOOKUP(ROUNDUP(C13,-2),$B$3:$D$7,3)*MOD(C13,100)</f>
        <v>#N/A</v>
      </c>
      <c r="J13" t="str">
        <f t="shared" ref="J13:J35" si="1">IFERROR(REPT("▶",(C13-H13)/100),REPT("◁",ABS((C13-H13)/100)))</f>
        <v/>
      </c>
    </row>
    <row r="14" spans="1:10" x14ac:dyDescent="0.4">
      <c r="A14" s="4"/>
      <c r="B14" s="4"/>
      <c r="C14" s="4"/>
      <c r="D14" s="4"/>
      <c r="E14" s="4"/>
      <c r="F14" s="23" t="e">
        <f t="shared" si="0"/>
        <v>#N/A</v>
      </c>
      <c r="J14" t="str">
        <f t="shared" si="1"/>
        <v/>
      </c>
    </row>
    <row r="15" spans="1:10" x14ac:dyDescent="0.4">
      <c r="A15" s="4"/>
      <c r="B15" s="4"/>
      <c r="C15" s="4"/>
      <c r="D15" s="4"/>
      <c r="E15" s="4"/>
      <c r="F15" s="23" t="e">
        <f t="shared" si="0"/>
        <v>#N/A</v>
      </c>
      <c r="J15" t="str">
        <f t="shared" si="1"/>
        <v/>
      </c>
    </row>
    <row r="16" spans="1:10" x14ac:dyDescent="0.4">
      <c r="A16" s="4"/>
      <c r="B16" s="4"/>
      <c r="C16" s="4"/>
      <c r="D16" s="4"/>
      <c r="E16" s="4"/>
      <c r="F16" s="23" t="e">
        <f t="shared" si="0"/>
        <v>#N/A</v>
      </c>
      <c r="J16" t="str">
        <f t="shared" si="1"/>
        <v/>
      </c>
    </row>
    <row r="17" spans="1:10" x14ac:dyDescent="0.4">
      <c r="A17" s="4"/>
      <c r="B17" s="4"/>
      <c r="C17" s="4"/>
      <c r="D17" s="4"/>
      <c r="E17" s="4"/>
      <c r="F17" s="23" t="e">
        <f t="shared" si="0"/>
        <v>#N/A</v>
      </c>
      <c r="J17" t="str">
        <f t="shared" si="1"/>
        <v/>
      </c>
    </row>
    <row r="18" spans="1:10" x14ac:dyDescent="0.4">
      <c r="A18" s="4"/>
      <c r="B18" s="4"/>
      <c r="C18" s="4"/>
      <c r="D18" s="4"/>
      <c r="E18" s="4"/>
      <c r="F18" s="23" t="e">
        <f t="shared" si="0"/>
        <v>#N/A</v>
      </c>
      <c r="J18" t="str">
        <f t="shared" si="1"/>
        <v/>
      </c>
    </row>
    <row r="19" spans="1:10" x14ac:dyDescent="0.4">
      <c r="A19" s="4"/>
      <c r="B19" s="4"/>
      <c r="C19" s="4"/>
      <c r="D19" s="4"/>
      <c r="E19" s="4"/>
      <c r="F19" s="23" t="e">
        <f t="shared" si="0"/>
        <v>#N/A</v>
      </c>
      <c r="J19" t="str">
        <f t="shared" si="1"/>
        <v/>
      </c>
    </row>
    <row r="20" spans="1:10" x14ac:dyDescent="0.4">
      <c r="A20" s="4"/>
      <c r="B20" s="4"/>
      <c r="C20" s="4"/>
      <c r="D20" s="4"/>
      <c r="E20" s="4"/>
      <c r="F20" s="23" t="e">
        <f t="shared" si="0"/>
        <v>#N/A</v>
      </c>
      <c r="J20" t="str">
        <f t="shared" si="1"/>
        <v/>
      </c>
    </row>
    <row r="21" spans="1:10" x14ac:dyDescent="0.4">
      <c r="A21" s="4"/>
      <c r="B21" s="4"/>
      <c r="C21" s="4"/>
      <c r="D21" s="4"/>
      <c r="E21" s="4"/>
      <c r="F21" s="23" t="e">
        <f t="shared" si="0"/>
        <v>#N/A</v>
      </c>
      <c r="J21" t="str">
        <f t="shared" si="1"/>
        <v/>
      </c>
    </row>
    <row r="22" spans="1:10" x14ac:dyDescent="0.4">
      <c r="A22" s="4"/>
      <c r="B22" s="4"/>
      <c r="C22" s="4"/>
      <c r="D22" s="4"/>
      <c r="E22" s="4"/>
      <c r="F22" s="23" t="e">
        <f t="shared" si="0"/>
        <v>#N/A</v>
      </c>
      <c r="J22" t="str">
        <f t="shared" si="1"/>
        <v/>
      </c>
    </row>
    <row r="23" spans="1:10" x14ac:dyDescent="0.4">
      <c r="A23" s="4"/>
      <c r="B23" s="4"/>
      <c r="C23" s="4"/>
      <c r="D23" s="4"/>
      <c r="E23" s="4"/>
      <c r="F23" s="23" t="e">
        <f t="shared" si="0"/>
        <v>#N/A</v>
      </c>
      <c r="J23" t="str">
        <f t="shared" si="1"/>
        <v/>
      </c>
    </row>
    <row r="24" spans="1:10" x14ac:dyDescent="0.4">
      <c r="A24" s="4"/>
      <c r="B24" s="4"/>
      <c r="C24" s="4"/>
      <c r="D24" s="4"/>
      <c r="E24" s="4"/>
      <c r="F24" s="23" t="e">
        <f t="shared" si="0"/>
        <v>#N/A</v>
      </c>
      <c r="J24" t="str">
        <f t="shared" si="1"/>
        <v/>
      </c>
    </row>
    <row r="25" spans="1:10" x14ac:dyDescent="0.4">
      <c r="A25" s="4"/>
      <c r="B25" s="4"/>
      <c r="C25" s="4"/>
      <c r="D25" s="4"/>
      <c r="E25" s="4"/>
      <c r="F25" s="23" t="e">
        <f t="shared" si="0"/>
        <v>#N/A</v>
      </c>
      <c r="J25" t="str">
        <f t="shared" si="1"/>
        <v/>
      </c>
    </row>
    <row r="26" spans="1:10" x14ac:dyDescent="0.4">
      <c r="A26" s="4"/>
      <c r="B26" s="4"/>
      <c r="C26" s="4"/>
      <c r="D26" s="4"/>
      <c r="E26" s="4"/>
      <c r="F26" s="23" t="e">
        <f t="shared" si="0"/>
        <v>#N/A</v>
      </c>
      <c r="J26" t="str">
        <f t="shared" si="1"/>
        <v/>
      </c>
    </row>
    <row r="27" spans="1:10" x14ac:dyDescent="0.4">
      <c r="A27" s="4"/>
      <c r="B27" s="4"/>
      <c r="C27" s="4"/>
      <c r="D27" s="4"/>
      <c r="E27" s="4"/>
      <c r="F27" s="23" t="e">
        <f t="shared" si="0"/>
        <v>#N/A</v>
      </c>
      <c r="J27" t="str">
        <f t="shared" si="1"/>
        <v/>
      </c>
    </row>
    <row r="28" spans="1:10" x14ac:dyDescent="0.4">
      <c r="A28" s="4"/>
      <c r="B28" s="4"/>
      <c r="C28" s="4"/>
      <c r="D28" s="4"/>
      <c r="E28" s="4"/>
      <c r="F28" s="23" t="e">
        <f t="shared" si="0"/>
        <v>#N/A</v>
      </c>
      <c r="J28" t="str">
        <f t="shared" si="1"/>
        <v/>
      </c>
    </row>
    <row r="29" spans="1:10" x14ac:dyDescent="0.4">
      <c r="A29" s="4"/>
      <c r="B29" s="4"/>
      <c r="C29" s="4"/>
      <c r="D29" s="4"/>
      <c r="E29" s="4"/>
      <c r="F29" s="23" t="e">
        <f t="shared" si="0"/>
        <v>#N/A</v>
      </c>
      <c r="J29" t="str">
        <f t="shared" si="1"/>
        <v/>
      </c>
    </row>
    <row r="30" spans="1:10" x14ac:dyDescent="0.4">
      <c r="A30" s="4"/>
      <c r="B30" s="4"/>
      <c r="C30" s="4"/>
      <c r="D30" s="4"/>
      <c r="E30" s="4"/>
      <c r="F30" s="23" t="e">
        <f t="shared" si="0"/>
        <v>#N/A</v>
      </c>
      <c r="J30" t="str">
        <f t="shared" si="1"/>
        <v/>
      </c>
    </row>
    <row r="31" spans="1:10" x14ac:dyDescent="0.4">
      <c r="A31" s="4"/>
      <c r="B31" s="4"/>
      <c r="C31" s="4"/>
      <c r="D31" s="4"/>
      <c r="E31" s="4"/>
      <c r="F31" s="23" t="e">
        <f t="shared" si="0"/>
        <v>#N/A</v>
      </c>
      <c r="J31" t="str">
        <f t="shared" si="1"/>
        <v/>
      </c>
    </row>
    <row r="32" spans="1:10" x14ac:dyDescent="0.4">
      <c r="A32" s="4"/>
      <c r="B32" s="4"/>
      <c r="C32" s="4"/>
      <c r="D32" s="4"/>
      <c r="E32" s="4"/>
      <c r="F32" s="23" t="e">
        <f t="shared" si="0"/>
        <v>#N/A</v>
      </c>
      <c r="J32" t="str">
        <f t="shared" si="1"/>
        <v/>
      </c>
    </row>
    <row r="33" spans="1:10" x14ac:dyDescent="0.4">
      <c r="A33" s="4"/>
      <c r="B33" s="4"/>
      <c r="C33" s="4"/>
      <c r="D33" s="4"/>
      <c r="E33" s="4"/>
      <c r="F33" s="23" t="e">
        <f t="shared" si="0"/>
        <v>#N/A</v>
      </c>
      <c r="J33" t="str">
        <f t="shared" si="1"/>
        <v/>
      </c>
    </row>
    <row r="34" spans="1:10" x14ac:dyDescent="0.4">
      <c r="A34" s="4"/>
      <c r="B34" s="4"/>
      <c r="C34" s="4"/>
      <c r="D34" s="4"/>
      <c r="E34" s="4"/>
      <c r="F34" s="23" t="e">
        <f t="shared" si="0"/>
        <v>#N/A</v>
      </c>
      <c r="J34" t="str">
        <f t="shared" si="1"/>
        <v/>
      </c>
    </row>
    <row r="35" spans="1:10" x14ac:dyDescent="0.4">
      <c r="A35" s="4"/>
      <c r="B35" s="4"/>
      <c r="C35" s="4"/>
      <c r="D35" s="4"/>
      <c r="E35" s="4"/>
      <c r="F35" s="23" t="e">
        <f t="shared" si="0"/>
        <v>#N/A</v>
      </c>
      <c r="J35" t="str">
        <f t="shared" si="1"/>
        <v/>
      </c>
    </row>
    <row r="36" spans="1:10" x14ac:dyDescent="0.4">
      <c r="A36" s="4"/>
      <c r="B36" s="4"/>
      <c r="C36" s="4"/>
      <c r="D36" s="4"/>
      <c r="E36" s="4"/>
      <c r="F36" s="23"/>
    </row>
    <row r="37" spans="1:10" x14ac:dyDescent="0.4">
      <c r="A37" s="4"/>
      <c r="B37" s="4"/>
      <c r="C37" s="4"/>
      <c r="D37" s="4"/>
      <c r="E37" s="4"/>
      <c r="F37" s="23"/>
    </row>
    <row r="38" spans="1:10" x14ac:dyDescent="0.4">
      <c r="A38" s="4"/>
      <c r="B38" s="4"/>
      <c r="C38" s="4"/>
      <c r="D38" s="4"/>
      <c r="E38" s="4"/>
      <c r="F38" s="23"/>
    </row>
    <row r="39" spans="1:10" x14ac:dyDescent="0.4">
      <c r="A39" s="4"/>
      <c r="B39" s="4"/>
      <c r="C39" s="4"/>
      <c r="D39" s="4"/>
      <c r="E39" s="4"/>
      <c r="F39" s="23"/>
    </row>
    <row r="40" spans="1:10" x14ac:dyDescent="0.4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68580</xdr:rowOff>
              </from>
              <to>
                <xdr:col>5</xdr:col>
                <xdr:colOff>563880</xdr:colOff>
                <xdr:row>1</xdr:row>
                <xdr:rowOff>160020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이세양</cp:lastModifiedBy>
  <cp:lastPrinted>2023-06-16T06:52:19Z</cp:lastPrinted>
  <dcterms:created xsi:type="dcterms:W3CDTF">2023-01-31T07:13:44Z</dcterms:created>
  <dcterms:modified xsi:type="dcterms:W3CDTF">2025-07-29T07:45:31Z</dcterms:modified>
</cp:coreProperties>
</file>