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시험\"/>
    </mc:Choice>
  </mc:AlternateContent>
  <bookViews>
    <workbookView xWindow="0" yWindow="0" windowWidth="11496" windowHeight="8964" activeTab="1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8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62913"/>
  <pivotCaches>
    <pivotCache cacheId="5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2" i="1"/>
  <c r="I14" i="1"/>
  <c r="I22" i="1"/>
  <c r="I30" i="1"/>
  <c r="I24" i="1"/>
  <c r="I34" i="1"/>
  <c r="I20" i="1"/>
  <c r="I21" i="1"/>
  <c r="I15" i="1"/>
  <c r="I23" i="1"/>
  <c r="I31" i="1"/>
  <c r="I32" i="1"/>
  <c r="I19" i="1"/>
  <c r="I28" i="1"/>
  <c r="I16" i="1"/>
  <c r="I35" i="1"/>
  <c r="I17" i="1"/>
  <c r="I25" i="1"/>
  <c r="I33" i="1"/>
  <c r="I18" i="1"/>
  <c r="I26" i="1"/>
  <c r="I27" i="1"/>
  <c r="I13" i="1"/>
  <c r="I29" i="1"/>
</calcChain>
</file>

<file path=xl/comments1.xml><?xml version="1.0" encoding="utf-8"?>
<comments xmlns="http://schemas.openxmlformats.org/spreadsheetml/2006/main">
  <authors>
    <author>admin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여행예약현황" type="103" refreshedVersion="6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OA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<sst xmlns="http://schemas.openxmlformats.org/spreadsheetml/2006/main" count="415" uniqueCount="214">
  <si>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</si>
  <si>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</si>
  <si>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</si>
  <si>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</si>
  <si>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</si>
  <si>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</si>
  <si>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</si>
  <si>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</si>
  <si>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</si>
  <si>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</si>
  <si>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</si>
  <si>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</si>
  <si>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</si>
  <si>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</si>
  <si>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</si>
  <si>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</si>
  <si>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</si>
  <si>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</si>
  <si>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</si>
  <si>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</si>
  <si>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</si>
  <si>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</si>
  <si>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</si>
  <si>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</si>
  <si>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</si>
  <si>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</si>
  <si>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</si>
  <si>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</si>
  <si>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</si>
  <si>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</si>
  <si>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</si>
  <si>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</si>
  <si>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</si>
  <si>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</si>
  <si>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</si>
  <si>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</si>
  <si>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</si>
  <si>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</si>
  <si>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</si>
  <si>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</si>
  <si>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</si>
  <si>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</si>
  <si>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</si>
  <si>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</si>
  <si>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</si>
  <si>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</si>
  <si>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</si>
  <si>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</si>
  <si>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</si>
  <si>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</si>
  <si>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</si>
  <si>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</si>
  <si>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</si>
  <si>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</si>
  <si>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</si>
  <si>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</si>
  <si>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</si>
  <si>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</si>
  <si>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</si>
  <si>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</si>
  <si>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</si>
  <si>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</si>
  <si>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</si>
  <si>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</si>
  <si>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</si>
  <si>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</si>
  <si>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</si>
  <si>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</si>
  <si>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</si>
  <si>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</si>
  <si>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</si>
  <si>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</si>
  <si>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</si>
  <si>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</si>
  <si>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</si>
  <si>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</si>
  <si>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</si>
  <si>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</si>
  <si>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</si>
  <si>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</si>
  <si>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</si>
  <si>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</si>
  <si>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</si>
  <si>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</si>
  <si>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</si>
  <si>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</si>
  <si>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</si>
  <si>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</si>
  <si>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</si>
  <si>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</si>
  <si>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</si>
  <si>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</si>
  <si>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</si>
  <si>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</si>
  <si>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</si>
  <si>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</si>
  <si>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</si>
  <si>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</si>
  <si>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</si>
  <si>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</si>
  <si>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</si>
  <si>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</si>
  <si>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</si>
  <si>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</si>
  <si>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</si>
  <si>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</si>
  <si>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</si>
  <si>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</si>
  <si>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</si>
  <si>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</si>
  <si>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</si>
  <si>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</si>
  <si>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</si>
  <si>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</si>
  <si>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</si>
  <si>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</si>
  <si>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</si>
  <si>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</si>
  <si>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</si>
  <si>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</si>
  <si>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</si>
  <si>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</si>
  <si>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</si>
  <si>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</si>
  <si>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</si>
  <si>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</si>
  <si>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</si>
  <si>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</si>
  <si>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</si>
  <si>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</si>
  <si>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</si>
  <si>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</si>
  <si>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</si>
  <si>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</si>
  <si>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</si>
  <si>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</si>
  <si>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</si>
  <si>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</si>
  <si>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</si>
  <si>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</si>
  <si>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</si>
  <si>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</si>
  <si>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</si>
  <si>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</si>
  <si>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</si>
  <si>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</si>
  <si>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</si>
  <si>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</si>
  <si>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</si>
  <si>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</si>
  <si>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</si>
  <si>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</si>
  <si>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</si>
  <si>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</si>
  <si>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</si>
  <si>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</si>
  <si>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</si>
  <si>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</si>
  <si>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</si>
  <si>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</si>
  <si>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</si>
  <si>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</si>
  <si>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</si>
  <si>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</si>
  <si>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</si>
  <si>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</si>
  <si>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</si>
  <si>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</si>
  <si>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</si>
  <si>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</si>
  <si>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</si>
  <si>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</si>
  <si>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</si>
  <si>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</si>
  <si>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</si>
  <si>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</si>
  <si>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</si>
  <si>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</si>
  <si>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</si>
  <si>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</si>
  <si>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</si>
  <si>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</si>
  <si>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</si>
  <si>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</si>
  <si>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</si>
  <si>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</si>
  <si>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</si>
  <si>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</si>
  <si>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</si>
  <si>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</si>
  <si>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</si>
  <si>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 xml:space="preserve"> 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</si>
  <si>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</si>
  <si>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</si>
  <si>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</si>
  <si>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</si>
  <si>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</si>
  <si>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</si>
  <si>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</si>
  <si>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</si>
  <si>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</si>
  <si>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</si>
  <si>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</si>
  <si>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</si>
  <si>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</si>
  <si>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</si>
  <si>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(다중 항목)</t>
  </si>
  <si>
    <t>평균: 기본운임</t>
  </si>
  <si>
    <t>기본운임</t>
    <phoneticPr fontId="2" type="noConversion"/>
  </si>
  <si>
    <t>좌석구분</t>
    <phoneticPr fontId="2" type="noConversion"/>
  </si>
  <si>
    <t>일반석</t>
    <phoneticPr fontId="2" type="noConversion"/>
  </si>
  <si>
    <t>비즈니스석</t>
    <phoneticPr fontId="2" type="noConversion"/>
  </si>
  <si>
    <t>할인석</t>
    <phoneticPr fontId="2" type="noConversion"/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</si>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</sst>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&quot;~&quot;\ General"/>
    <numFmt numFmtId="177" formatCode="0_ 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20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/>
  </cellStyles>
  <dxfs count="3"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admin" refreshedDate="45640.863607638887" backgroundQuery="1" createdVersion="6" refreshedVersion="6" minRefreshableVersion="3" recordCount="0" supportSubquery="1" supportAdvancedDrill="1">
  <cacheSource type="external" connectionId="1"/>
  <cacheFields count="4">
    <cacheField name="[여행예약현황].[목적지].[목적지]" caption="목적지" numFmtId="0" hierarchy="1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2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50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AttributeDrillState="1">
      <items count="1">
        <item t="default"/>
      </items>
    </pivotField>
    <pivotField axis="axisRow" compact="0" allDrilled="1" showAll="0" dataSourceSort="1">
      <items count="8">
        <item x="0" e="0"/>
        <item x="1" e="0"/>
        <item x="2" e="0"/>
        <item x="3" e="0"/>
        <item x="4" e="0"/>
        <item x="5" e="0"/>
        <item x="6" e="0"/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dataField="1" compact="0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1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P33"/>
  <sheetViews>
    <sheetView topLeftCell="A12" workbookViewId="0">
      <selection activeCell="N23" sqref="N2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  <col min="15" max="15" width="10.8984375" bestFit="1" customWidth="1"/>
  </cols>
  <sheetData>
    <row r="2" spans="1:16" x14ac:dyDescent="0.4">
      <c r="A2" t="s">
        <v>59</v>
      </c>
    </row>
    <row r="3" spans="1:16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  <c r="K3" s="30"/>
    </row>
    <row r="4" spans="1:16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AND(RIGHT(B4,1)="오",FIND(7,A4)&gt;=1)</f>
        <v>1</v>
      </c>
      <c r="O4" s="9"/>
      <c r="P4" s="31"/>
    </row>
    <row r="5" spans="1:16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  <c r="O5" s="9"/>
      <c r="P5" s="31"/>
    </row>
    <row r="6" spans="1:16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  <c r="O6" s="9"/>
    </row>
    <row r="7" spans="1:16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6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6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6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6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6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6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6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6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6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ref="A4:I33">
    <sortCondition ref="F4"/>
  </sortState>
  <phoneticPr fontId="2" type="noConversion"/>
  <conditionalFormatting sqref="A4:H33">
    <cfRule type="expression" dxfId="0" priority="1">
      <formula>AND($F4&gt;=DATE(2023,6,1),AND($G4&gt;=0.5,$G4&lt;=18/24))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5"/>
  <sheetViews>
    <sheetView tabSelected="1" workbookViewId="0">
      <selection activeCell="L5" sqref="L5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17.39843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/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/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/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/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/>
    </row>
    <row r="8" spans="1:10" x14ac:dyDescent="0.4">
      <c r="A8" s="13"/>
      <c r="B8" s="13"/>
      <c r="C8" s="14"/>
      <c r="F8" s="26" t="s">
        <v>16</v>
      </c>
      <c r="G8" s="27"/>
      <c r="H8" s="4"/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VLOOKUP(C12,$A$3:$D$7,4,1)*ROUNDUP(MOD(C12,100),-2)</f>
        <v>28060.000000000004</v>
      </c>
      <c r="G12" s="12">
        <v>45065</v>
      </c>
      <c r="H12" s="1">
        <v>435</v>
      </c>
      <c r="I12" s="12" t="str">
        <f>fn연체일(J10,G12)</f>
        <v>정상납부</v>
      </c>
      <c r="J12" s="1">
        <f>ABS((C12-H12)/100)</f>
        <v>0.12</v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VLOOKUP(C13,$A$3:$D$7,4,1)*ROUNDUP(MOD(C13,100),-2)</f>
        <v>18790</v>
      </c>
      <c r="G13" s="12">
        <v>45052</v>
      </c>
      <c r="H13" s="1">
        <v>124</v>
      </c>
      <c r="I13" s="12" t="e">
        <f t="shared" ref="I13:I35" si="1">fn연체일(J11,G13)</f>
        <v>#VALUE!</v>
      </c>
      <c r="J13" s="1">
        <f t="shared" ref="J13:J20" si="2">ABS((C13-H13)/100)</f>
        <v>2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12590</v>
      </c>
      <c r="G14" s="12">
        <v>45056</v>
      </c>
      <c r="H14" s="1">
        <v>387</v>
      </c>
      <c r="I14" s="12" t="str">
        <f t="shared" si="1"/>
        <v>10일 연체</v>
      </c>
      <c r="J14" s="1">
        <f t="shared" si="2"/>
        <v>1.65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28060.000000000004</v>
      </c>
      <c r="G15" s="12">
        <v>45078</v>
      </c>
      <c r="H15" s="1">
        <v>425</v>
      </c>
      <c r="I15" s="12" t="str">
        <f t="shared" si="1"/>
        <v>30일 연체</v>
      </c>
      <c r="J15" s="1">
        <f t="shared" si="2"/>
        <v>0.13</v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6070</v>
      </c>
      <c r="G16" s="12">
        <v>45047</v>
      </c>
      <c r="H16" s="1">
        <v>194</v>
      </c>
      <c r="I16" s="12" t="str">
        <f t="shared" si="1"/>
        <v>30일 연체</v>
      </c>
      <c r="J16" s="1">
        <f t="shared" si="2"/>
        <v>0.23</v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12590</v>
      </c>
      <c r="G17" s="12">
        <v>45073</v>
      </c>
      <c r="H17" s="1">
        <v>292</v>
      </c>
      <c r="I17" s="12" t="str">
        <f t="shared" si="1"/>
        <v>27일 연체</v>
      </c>
      <c r="J17" s="1">
        <f t="shared" si="2"/>
        <v>0.51</v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18790</v>
      </c>
      <c r="G18" s="12">
        <v>45058</v>
      </c>
      <c r="H18" s="1">
        <v>500</v>
      </c>
      <c r="I18" s="12" t="str">
        <f t="shared" si="1"/>
        <v>12일 연체</v>
      </c>
      <c r="J18" s="1">
        <f t="shared" si="2"/>
        <v>1.52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6070</v>
      </c>
      <c r="G19" s="12">
        <v>45065</v>
      </c>
      <c r="H19" s="1">
        <v>161</v>
      </c>
      <c r="I19" s="12" t="str">
        <f t="shared" si="1"/>
        <v>19일 연체</v>
      </c>
      <c r="J19" s="1">
        <f t="shared" si="2"/>
        <v>7.0000000000000007E-2</v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18790</v>
      </c>
      <c r="G20" s="12">
        <v>45061</v>
      </c>
      <c r="H20" s="1">
        <v>501</v>
      </c>
      <c r="I20" s="12" t="str">
        <f t="shared" si="1"/>
        <v>14일 연체</v>
      </c>
      <c r="J20" s="1">
        <f t="shared" si="2"/>
        <v>1.38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28060.000000000004</v>
      </c>
      <c r="G21" s="12">
        <v>45102</v>
      </c>
      <c r="H21" s="1">
        <v>252</v>
      </c>
      <c r="I21" s="12" t="str">
        <f t="shared" si="1"/>
        <v>25일 연체</v>
      </c>
      <c r="J21" s="1"/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18790</v>
      </c>
      <c r="G22" s="12">
        <v>45067</v>
      </c>
      <c r="H22" s="1">
        <v>542</v>
      </c>
      <c r="I22" s="12" t="str">
        <f t="shared" si="1"/>
        <v>20일 연체</v>
      </c>
      <c r="J22" s="1"/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28060.000000000004</v>
      </c>
      <c r="G23" s="12">
        <v>45088</v>
      </c>
      <c r="H23" s="1" t="s">
        <v>191</v>
      </c>
      <c r="I23" s="12" t="str">
        <f t="shared" si="1"/>
        <v>11일 연체</v>
      </c>
      <c r="J23" s="1"/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6070</v>
      </c>
      <c r="G24" s="12">
        <v>45069</v>
      </c>
      <c r="H24" s="1">
        <v>230</v>
      </c>
      <c r="I24" s="12" t="str">
        <f t="shared" si="1"/>
        <v>23일 연체</v>
      </c>
      <c r="J24" s="1"/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12590</v>
      </c>
      <c r="G25" s="12">
        <v>45056</v>
      </c>
      <c r="H25" s="1">
        <v>325</v>
      </c>
      <c r="I25" s="12" t="str">
        <f t="shared" si="1"/>
        <v>10일 연체</v>
      </c>
      <c r="J25" s="1"/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12590</v>
      </c>
      <c r="G26" s="12">
        <v>45063</v>
      </c>
      <c r="H26" s="1">
        <v>239</v>
      </c>
      <c r="I26" s="12" t="str">
        <f t="shared" si="1"/>
        <v>17일 연체</v>
      </c>
      <c r="J26" s="1"/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12590</v>
      </c>
      <c r="G27" s="12">
        <v>45075</v>
      </c>
      <c r="H27" s="1">
        <v>421</v>
      </c>
      <c r="I27" s="12" t="str">
        <f t="shared" si="1"/>
        <v>29일 연체</v>
      </c>
      <c r="J27" s="1"/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12590</v>
      </c>
      <c r="G28" s="12">
        <v>45076</v>
      </c>
      <c r="H28" s="1">
        <v>497</v>
      </c>
      <c r="I28" s="12" t="str">
        <f t="shared" si="1"/>
        <v>30일 연체</v>
      </c>
      <c r="J28" s="1"/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6070</v>
      </c>
      <c r="G29" s="12">
        <v>45054</v>
      </c>
      <c r="H29" s="1">
        <v>210</v>
      </c>
      <c r="I29" s="12" t="str">
        <f t="shared" si="1"/>
        <v>8일 연체</v>
      </c>
      <c r="J29" s="1"/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41770</v>
      </c>
      <c r="G30" s="12">
        <v>45066</v>
      </c>
      <c r="H30" s="1">
        <v>481</v>
      </c>
      <c r="I30" s="12" t="str">
        <f t="shared" si="1"/>
        <v>20일 연체</v>
      </c>
      <c r="J30" s="1"/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12590</v>
      </c>
      <c r="G31" s="12">
        <v>45071</v>
      </c>
      <c r="H31" s="1">
        <v>590</v>
      </c>
      <c r="I31" s="12" t="str">
        <f t="shared" si="1"/>
        <v>25일 연체</v>
      </c>
      <c r="J31" s="1"/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12590</v>
      </c>
      <c r="G32" s="12">
        <v>45049</v>
      </c>
      <c r="H32" s="1">
        <v>192</v>
      </c>
      <c r="I32" s="12" t="str">
        <f t="shared" si="1"/>
        <v>3일 연체</v>
      </c>
      <c r="J32" s="1"/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12590</v>
      </c>
      <c r="G33" s="12">
        <v>45076</v>
      </c>
      <c r="H33" s="1">
        <v>395</v>
      </c>
      <c r="I33" s="12" t="str">
        <f t="shared" si="1"/>
        <v>30일 연체</v>
      </c>
      <c r="J33" s="1"/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12590</v>
      </c>
      <c r="G34" s="12">
        <v>45067</v>
      </c>
      <c r="H34" s="1">
        <v>275</v>
      </c>
      <c r="I34" s="12" t="str">
        <f t="shared" si="1"/>
        <v>21일 연체</v>
      </c>
      <c r="J34" s="1"/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18790</v>
      </c>
      <c r="G35" s="12">
        <v>45057</v>
      </c>
      <c r="H35" s="1">
        <v>154</v>
      </c>
      <c r="I35" s="12" t="str">
        <f t="shared" si="1"/>
        <v>11일 연체</v>
      </c>
      <c r="J35" s="1"/>
    </row>
  </sheetData>
  <sortState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2"/>
  <sheetViews>
    <sheetView workbookViewId="0">
      <selection activeCell="H21" sqref="H21"/>
    </sheetView>
  </sheetViews>
  <sheetFormatPr defaultRowHeight="17.399999999999999" x14ac:dyDescent="0.4"/>
  <cols>
    <col min="1" max="1" width="13.69921875" customWidth="1"/>
    <col min="2" max="2" width="12.19921875" customWidth="1"/>
    <col min="3" max="4" width="9.296875" customWidth="1"/>
    <col min="5" max="6" width="8.3984375" customWidth="1"/>
  </cols>
  <sheetData>
    <row r="1" spans="1:4" x14ac:dyDescent="0.4">
      <c r="A1" s="32" t="s">
        <v>192</v>
      </c>
      <c r="B1" t="s" vm="1">
        <v>206</v>
      </c>
    </row>
    <row r="3" spans="1:4" x14ac:dyDescent="0.4">
      <c r="A3" s="32" t="s">
        <v>207</v>
      </c>
      <c r="B3" s="32" t="s">
        <v>204</v>
      </c>
    </row>
    <row r="4" spans="1:4" x14ac:dyDescent="0.4">
      <c r="A4" s="32" t="s">
        <v>205</v>
      </c>
      <c r="B4" t="s">
        <v>201</v>
      </c>
      <c r="C4" t="s">
        <v>202</v>
      </c>
      <c r="D4" t="s">
        <v>203</v>
      </c>
    </row>
    <row r="5" spans="1:4" x14ac:dyDescent="0.4">
      <c r="A5" t="s">
        <v>194</v>
      </c>
      <c r="B5" s="33">
        <v>322000</v>
      </c>
      <c r="C5" s="33"/>
      <c r="D5" s="33"/>
    </row>
    <row r="6" spans="1:4" x14ac:dyDescent="0.4">
      <c r="A6" t="s">
        <v>195</v>
      </c>
      <c r="B6" s="33"/>
      <c r="C6" s="33">
        <v>446000</v>
      </c>
      <c r="D6" s="33"/>
    </row>
    <row r="7" spans="1:4" x14ac:dyDescent="0.4">
      <c r="A7" t="s">
        <v>196</v>
      </c>
      <c r="B7" s="33">
        <v>53000</v>
      </c>
      <c r="C7" s="33"/>
      <c r="D7" s="33"/>
    </row>
    <row r="8" spans="1:4" x14ac:dyDescent="0.4">
      <c r="A8" t="s">
        <v>197</v>
      </c>
      <c r="B8" s="33"/>
      <c r="C8" s="33"/>
      <c r="D8" s="33">
        <v>174000</v>
      </c>
    </row>
    <row r="9" spans="1:4" x14ac:dyDescent="0.4">
      <c r="A9" t="s">
        <v>198</v>
      </c>
      <c r="B9" s="33">
        <v>243000</v>
      </c>
      <c r="C9" s="33"/>
      <c r="D9" s="33"/>
    </row>
    <row r="10" spans="1:4" x14ac:dyDescent="0.4">
      <c r="A10" t="s">
        <v>199</v>
      </c>
      <c r="B10" s="33"/>
      <c r="C10" s="33">
        <v>54000</v>
      </c>
      <c r="D10" s="33">
        <v>179000</v>
      </c>
    </row>
    <row r="11" spans="1:4" x14ac:dyDescent="0.4">
      <c r="A11" t="s">
        <v>200</v>
      </c>
      <c r="B11" s="33"/>
      <c r="C11" s="33"/>
      <c r="D11" s="33">
        <v>136000</v>
      </c>
    </row>
    <row r="12" spans="1:4" x14ac:dyDescent="0.4">
      <c r="A12" t="s">
        <v>193</v>
      </c>
      <c r="B12" s="33">
        <v>206000</v>
      </c>
      <c r="C12" s="33">
        <v>250000</v>
      </c>
      <c r="D12" s="33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J33"/>
  <sheetViews>
    <sheetView topLeftCell="A7" workbookViewId="0">
      <selection activeCell="K25" sqref="K25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209</v>
      </c>
      <c r="J3" s="1" t="s">
        <v>208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210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211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212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ref="A4:G33">
    <sortCondition ref="G4:G33" customList="베이징,광저우,뉴델리,마닐라,홍콩,싱가포르,상하이,도쿄"/>
    <sortCondition sortBy="fontColor" ref="C4:C33" dxfId="2"/>
    <sortCondition descending="1" sortBy="fontColor" ref="C4:C33" dxfId="1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2:G23"/>
  <sheetViews>
    <sheetView topLeftCell="A4" workbookViewId="0">
      <selection activeCell="L10" sqref="L10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4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4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4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4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4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4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4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4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4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4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4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4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4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4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4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4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4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4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4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4">
        <v>1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Button 3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E7"/>
  <sheetViews>
    <sheetView topLeftCell="A19" workbookViewId="0">
      <selection activeCell="J15" sqref="J15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:I40"/>
  <sheetViews>
    <sheetView workbookViewId="0">
      <selection activeCell="L7" sqref="L7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213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admin</cp:lastModifiedBy>
  <cp:lastPrinted>2023-06-16T06:52:19Z</cp:lastPrinted>
  <dcterms:created xsi:type="dcterms:W3CDTF">2023-01-31T07:13:44Z</dcterms:created>
  <dcterms:modified xsi:type="dcterms:W3CDTF">2024-12-14T12:14:16Z</dcterms:modified>
</cp:coreProperties>
</file>