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09회/"/>
    </mc:Choice>
  </mc:AlternateContent>
  <xr:revisionPtr revIDLastSave="93" documentId="13_ncr:1_{35F432A1-9444-4B34-BD18-B00A9FD97273}" xr6:coauthVersionLast="47" xr6:coauthVersionMax="47" xr10:uidLastSave="{5213FB02-BC43-4CF2-8B45-46EC3271BF30}"/>
  <bookViews>
    <workbookView xWindow="-98" yWindow="-98" windowWidth="21795" windowHeight="13695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3" l="1" a="1"/>
  <c r="H37" i="3" s="1"/>
  <c r="I37" i="3" a="1"/>
  <c r="I37" i="3"/>
  <c r="J37" i="3" a="1"/>
  <c r="J37" i="3" s="1"/>
  <c r="H38" i="3" a="1"/>
  <c r="H38" i="3" s="1"/>
  <c r="I38" i="3" a="1"/>
  <c r="I38" i="3" s="1"/>
  <c r="J38" i="3" a="1"/>
  <c r="J38" i="3" s="1"/>
  <c r="H39" i="3" a="1"/>
  <c r="H39" i="3" s="1"/>
  <c r="I39" i="3" a="1"/>
  <c r="I39" i="3"/>
  <c r="J39" i="3" a="1"/>
  <c r="J39" i="3" s="1"/>
  <c r="I36" i="3" a="1"/>
  <c r="I36" i="3" s="1"/>
  <c r="J36" i="3" a="1"/>
  <c r="J36" i="3" s="1"/>
  <c r="H36" i="3" a="1"/>
  <c r="H36" i="3" s="1"/>
  <c r="B45" i="3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D7" i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A35" i="4"/>
  <c r="B5" i="1"/>
  <c r="I4" i="3" a="1"/>
  <c r="I17" i="3" a="1"/>
  <c r="I29" i="3" a="1"/>
  <c r="I28" i="3" a="1"/>
  <c r="I6" i="3" a="1"/>
  <c r="I18" i="3" a="1"/>
  <c r="I7" i="3" a="1"/>
  <c r="I8" i="3" a="1"/>
  <c r="I19" i="3" a="1"/>
  <c r="I30" i="3" a="1"/>
  <c r="I9" i="3" a="1"/>
  <c r="I20" i="3" a="1"/>
  <c r="I31" i="3" a="1"/>
  <c r="I10" i="3" a="1"/>
  <c r="I21" i="3" a="1"/>
  <c r="I32" i="3" a="1"/>
  <c r="I11" i="3" a="1"/>
  <c r="I22" i="3" a="1"/>
  <c r="I12" i="3" a="1"/>
  <c r="I23" i="3" a="1"/>
  <c r="I13" i="3" a="1"/>
  <c r="I24" i="3" a="1"/>
  <c r="I14" i="3" a="1"/>
  <c r="I25" i="3" a="1"/>
  <c r="I15" i="3" a="1"/>
  <c r="I26" i="3" a="1"/>
  <c r="I5" i="3" a="1"/>
  <c r="I16" i="3" a="1"/>
  <c r="I27" i="3" a="1"/>
  <c r="I3" i="3" a="1"/>
  <c r="I27" i="3" l="1"/>
  <c r="I16" i="3"/>
  <c r="I5" i="3"/>
  <c r="I26" i="3"/>
  <c r="I15" i="3"/>
  <c r="I25" i="3"/>
  <c r="I14" i="3"/>
  <c r="I24" i="3"/>
  <c r="I13" i="3"/>
  <c r="I23" i="3"/>
  <c r="I12" i="3"/>
  <c r="I22" i="3"/>
  <c r="I11" i="3"/>
  <c r="I32" i="3"/>
  <c r="I21" i="3"/>
  <c r="I10" i="3"/>
  <c r="I31" i="3"/>
  <c r="I20" i="3"/>
  <c r="I9" i="3"/>
  <c r="I30" i="3"/>
  <c r="I19" i="3"/>
  <c r="I8" i="3"/>
  <c r="I7" i="3"/>
  <c r="I18" i="3"/>
  <c r="I6" i="3"/>
  <c r="I28" i="3"/>
  <c r="I29" i="3"/>
  <c r="I17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2B2C07-5DE7-444C-BB17-B7953124BACB}" name="MS Access Database_Query" type="1" refreshedVersion="8" background="1">
    <dbPr connection="DSN=MS Access Database;DBQ=C:\Users\seokj\OneDrive\바탕 화면\컴활 1급 실기\실기 기출\09회\대출관리.accdb;DefaultDir=C:\Users\seokj\OneDrive\바탕 화면\컴활 1급 실기\실기 기출\09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<sst xmlns="http://schemas.openxmlformats.org/spreadsheetml/2006/main" count="345" uniqueCount="217">
  <si>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</si>
  <si>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</si>
  <si>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</si>
  <si>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</si>
  <si>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</si>
  <si>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</si>
  <si>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</si>
  <si>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</si>
  <si>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</si>
  <si>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</si>
  <si>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</si>
  <si>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</si>
  <si>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</si>
  <si>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</si>
  <si>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</si>
  <si>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</si>
  <si>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</si>
  <si>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</si>
  <si>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</si>
  <si>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</si>
  <si>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</si>
  <si>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</si>
  <si>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</si>
  <si>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</si>
  <si>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</si>
  <si>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</si>
  <si>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</si>
  <si>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</si>
  <si>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</si>
  <si>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</si>
  <si>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</si>
  <si>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</si>
  <si>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</si>
  <si>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</si>
  <si>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</si>
  <si>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</si>
  <si>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</si>
  <si>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</si>
  <si>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</si>
  <si>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</si>
  <si>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</si>
  <si>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</si>
  <si>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</si>
  <si>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</si>
  <si>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</si>
  <si>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</si>
  <si>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</si>
  <si>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</si>
  <si>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</si>
  <si>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</si>
  <si>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</si>
  <si>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</si>
  <si>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</si>
  <si>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</si>
  <si>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</si>
  <si>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</si>
  <si>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</si>
  <si>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</si>
  <si>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</si>
  <si>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</si>
  <si>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</si>
  <si>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</si>
  <si>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</si>
  <si>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</si>
  <si>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</si>
  <si>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</si>
  <si>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</si>
  <si>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</si>
  <si>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</si>
  <si>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</si>
  <si>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</si>
  <si>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</si>
  <si>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</si>
  <si>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</si>
  <si>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</si>
  <si>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</si>
  <si>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</si>
  <si>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</si>
  <si>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</si>
  <si>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</si>
  <si>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</si>
  <si>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</si>
  <si>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</si>
  <si>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</si>
  <si>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</si>
  <si>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</si>
  <si>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</si>
  <si>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</si>
  <si>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</si>
  <si>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</si>
  <si>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</si>
  <si>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</si>
  <si>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</si>
  <si>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</si>
  <si>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</si>
  <si>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</si>
  <si>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</si>
  <si>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</si>
  <si>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</si>
  <si>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</si>
  <si>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</si>
  <si>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</si>
  <si>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</si>
  <si>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</si>
  <si>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</si>
  <si>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</si>
  <si>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</si>
  <si>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</si>
  <si>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</si>
  <si>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</si>
  <si>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</si>
  <si>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</si>
  <si>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</si>
  <si>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</si>
  <si>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</si>
  <si>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</si>
  <si>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</si>
  <si>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</si>
  <si>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</si>
  <si>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</si>
  <si>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</si>
  <si>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</si>
  <si>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</si>
  <si>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</si>
  <si>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</si>
  <si>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</si>
  <si>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</si>
  <si>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</si>
  <si>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</si>
  <si>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</si>
  <si>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</si>
  <si>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</si>
  <si>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</si>
  <si>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</si>
  <si>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</si>
  <si>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</si>
  <si>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</si>
  <si>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</si>
  <si>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</si>
  <si>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</si>
  <si>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</si>
  <si>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</si>
  <si>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</si>
  <si>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</si>
  <si>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</si>
  <si>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</si>
  <si>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</si>
  <si>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</si>
  <si>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</si>
  <si>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</si>
  <si>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</si>
  <si>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</si>
  <si>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</si>
  <si>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</si>
  <si>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</si>
  <si>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</si>
  <si>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</si>
  <si>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</si>
  <si>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</si>
  <si>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</si>
  <si>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</si>
  <si>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</si>
  <si>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</si>
  <si>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</si>
  <si>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</si>
  <si>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</si>
  <si>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</si>
  <si>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</si>
  <si>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</si>
  <si>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</si>
  <si>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</si>
  <si>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</si>
  <si>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</si>
  <si>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</si>
  <si>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</si>
  <si>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</si>
  <si>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</si>
  <si>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</si>
  <si>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</si>
  <si>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</si>
  <si>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</si>
  <si>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</si>
  <si>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</si>
  <si>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</si>
  <si>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</si>
  <si>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</si>
  <si>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</si>
  <si>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</si>
  <si>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</si>
  <si>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</si>
  <si>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</si>
  <si>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</si>
  <si>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</si>
  <si>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</si>
  <si>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</si>
  <si>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</si>
  <si>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</si>
  <si>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</si>
  <si>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</si>
  <si>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</si>
  <si>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</si>
  <si>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</si>
  <si>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</si>
  <si>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</si>
  <si>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대출지점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</si>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</sst>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17/10/relationships/person" Target="persons/perso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86-4DF5-B473-D4184F3150B4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86-4DF5-B473-D4184F31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14288</xdr:colOff>
      <xdr:row>1</xdr:row>
      <xdr:rowOff>19050</xdr:rowOff>
    </xdr:from>
    <xdr:to>
      <xdr:col>8</xdr:col>
      <xdr:colOff>862013</xdr:colOff>
      <xdr:row>2</xdr:row>
      <xdr:rowOff>209550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3A6C1E6-5255-F674-70A1-467BB500E161}"/>
            </a:ext>
          </a:extLst>
        </xdr:cNvPr>
        <xdr:cNvSpPr/>
      </xdr:nvSpPr>
      <xdr:spPr>
        <a:xfrm>
          <a:off x="5557838" y="233363"/>
          <a:ext cx="847725" cy="404812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23813</xdr:colOff>
      <xdr:row>4</xdr:row>
      <xdr:rowOff>14288</xdr:rowOff>
    </xdr:from>
    <xdr:to>
      <xdr:col>9</xdr:col>
      <xdr:colOff>4763</xdr:colOff>
      <xdr:row>5</xdr:row>
      <xdr:rowOff>185737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C4EEE5B-E232-BD94-A2FE-6EF33381A0D5}"/>
            </a:ext>
          </a:extLst>
        </xdr:cNvPr>
        <xdr:cNvSpPr/>
      </xdr:nvSpPr>
      <xdr:spPr>
        <a:xfrm>
          <a:off x="5567363" y="871538"/>
          <a:ext cx="847725" cy="385762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47625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석진" refreshedDate="46156.552017245369" backgroundQuery="1" createdVersion="8" refreshedVersion="8" minRefreshableVersion="3" recordCount="30" xr:uid="{08D9BFC9-8A1F-4BE5-B8E6-DB295C9E2FE2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CFF00B-0A9F-47EF-82C6-0CACA719E6D7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abSelected="1" zoomScale="70" zoomScaleNormal="70" workbookViewId="0">
      <selection activeCell="K7" sqref="K7"/>
    </sheetView>
  </sheetViews>
  <sheetFormatPr defaultColWidth="11.75" defaultRowHeight="16.899999999999999"/>
  <cols>
    <col min="1" max="1" width="11.375" customWidth="1"/>
    <col min="2" max="2" width="7.25" customWidth="1"/>
    <col min="3" max="3" width="7.875" customWidth="1"/>
    <col min="4" max="5" width="13" bestFit="1" customWidth="1"/>
    <col min="6" max="6" width="9" bestFit="1" customWidth="1"/>
    <col min="7" max="7" width="10.25" customWidth="1"/>
    <col min="8" max="8" width="12.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205</v>
      </c>
    </row>
    <row r="35" spans="1:4">
      <c r="A35" t="b">
        <f>AND(H3&gt;=LARGE($H$3:$H$32,5),YEAR(A3)&gt;=2021)</f>
        <v>0</v>
      </c>
    </row>
    <row r="37" spans="1:4">
      <c r="A37" t="s">
        <v>5</v>
      </c>
      <c r="B37" t="s">
        <v>126</v>
      </c>
      <c r="C37" t="s">
        <v>204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 OR($C3="서울",$C3="경기"  ), LEFT($B3,1)="김"  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zoomScale="55" zoomScaleNormal="55" workbookViewId="0">
      <selection activeCell="M30" sqref="M30"/>
    </sheetView>
  </sheetViews>
  <sheetFormatPr defaultRowHeight="16.899999999999999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IF(F3&lt;20,50,IF(F3&lt;60,100,150))+VLOOKUP(B3,$A$37:$E$39,MATCH(E3,$B$35:$E$35,1)+1,FALSE)</f>
        <v>1450</v>
      </c>
      <c r="H3" s="46">
        <f>PMT(IF(B3="일반",4%/12,3.5%/12),F3,-E3)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IF(F4&lt;20,50,IF(F4&lt;60,100,150))+VLOOKUP(B4,$A$37:$E$39,MATCH(E4,$B$35:$E$35,1)+1,FALSE)</f>
        <v>1100</v>
      </c>
      <c r="H4" s="46">
        <f t="shared" ref="H4:H32" si="1">PMT(IF(B4="일반",4%/12,3.5%/12),F4,-E4)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6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6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6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6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6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6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6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6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6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6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6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6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6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6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6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6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6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6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6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6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6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6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6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6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6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6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6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6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39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0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(LARGE(($G36=RIGHT($D$3:$D$32,2))*($E$3:$E$32),H$35))</f>
        <v>10000000</v>
      </c>
      <c r="I36" s="14">
        <f t="array" ref="I36">(LARGE(($G36=RIGHT($D$3:$D$32,2))*($E$3:$E$32),I$35))</f>
        <v>8000000</v>
      </c>
      <c r="J36" s="14">
        <f t="array" ref="J36">(LARGE(($G36=RIGHT($D$3:$D$32,2))*($E$3:$E$32),J$35))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(LARGE(($G37=RIGHT($D$3:$D$32,2))*($E$3:$E$32),H$35))</f>
        <v>4000000</v>
      </c>
      <c r="I37" s="14">
        <f t="array" ref="I37">(LARGE(($G37=RIGHT($D$3:$D$32,2))*($E$3:$E$32),I$35))</f>
        <v>3500000</v>
      </c>
      <c r="J37" s="14">
        <f t="array" ref="J37">(LARGE(($G37=RIGHT($D$3:$D$32,2))*($E$3:$E$32),J$35))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(LARGE(($G38=RIGHT($D$3:$D$32,2))*($E$3:$E$32),H$35))</f>
        <v>15000000</v>
      </c>
      <c r="I38" s="14">
        <f t="array" ref="I38">(LARGE(($G38=RIGHT($D$3:$D$32,2))*($E$3:$E$32),I$35))</f>
        <v>10000000</v>
      </c>
      <c r="J38" s="14">
        <f t="array" ref="J38">(LARGE(($G38=RIGHT($D$3:$D$32,2))*($E$3:$E$32),J$35))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(LARGE(($G39=RIGHT($D$3:$D$32,2))*($E$3:$E$32),H$35))</f>
        <v>35000000</v>
      </c>
      <c r="I39" s="14">
        <f t="array" ref="I39">(LARGE(($G39=RIGHT($D$3:$D$32,2))*($E$3:$E$32),I$35))</f>
        <v>27000000</v>
      </c>
      <c r="J39" s="14">
        <f t="array" ref="J39">(LARGE(($G39=RIGHT($D$3:$D$32,2))*($E$3:$E$32),J$35))</f>
        <v>15000000</v>
      </c>
    </row>
    <row r="41" spans="1:10">
      <c r="A41" t="s">
        <v>202</v>
      </c>
    </row>
    <row r="42" spans="1:10">
      <c r="A42" s="41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1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COUNT(IF((LEFT($A$3:$A$32,1)=B$43)*(YEAR($C$3:$C$32)=$A44),1))</f>
        <v>1</v>
      </c>
      <c r="C44" s="2">
        <f t="array" ref="C44">COUNT(IF((LEFT($A$3:$A$32,1)=C$43)*(YEAR($C$3:$C$32)=$A44),1))</f>
        <v>1</v>
      </c>
      <c r="D44" s="2">
        <f t="array" ref="D44">COUNT(IF((LEFT($A$3:$A$32,1)=D$43)*(YEAR($C$3:$C$32)=$A44),1))</f>
        <v>1</v>
      </c>
      <c r="E44" s="2">
        <f t="array" ref="E44">COUNT(IF((LEFT($A$3:$A$32,1)=E$43)*(YEAR($C$3:$C$32)=$A44),1))</f>
        <v>0</v>
      </c>
    </row>
    <row r="45" spans="1:10">
      <c r="A45" s="2">
        <v>2021</v>
      </c>
      <c r="B45" s="2">
        <f t="array" ref="B45">COUNT(IF((LEFT($A$3:$A$32,1)=B$43)*(YEAR($C$3:$C$32)=$A45),1))</f>
        <v>2</v>
      </c>
      <c r="C45" s="2">
        <f t="array" ref="C45">COUNT(IF((LEFT($A$3:$A$32,1)=C$43)*(YEAR($C$3:$C$32)=$A45),1))</f>
        <v>4</v>
      </c>
      <c r="D45" s="2">
        <f t="array" ref="D45">COUNT(IF((LEFT($A$3:$A$32,1)=D$43)*(YEAR($C$3:$C$32)=$A45),1))</f>
        <v>4</v>
      </c>
      <c r="E45" s="2">
        <f t="array" ref="E45">COUNT(IF((LEFT($A$3:$A$32,1)=E$43)*(YEAR($C$3:$C$32)=$A45),1))</f>
        <v>2</v>
      </c>
    </row>
    <row r="46" spans="1:10">
      <c r="A46" s="2">
        <v>2022</v>
      </c>
      <c r="B46" s="2">
        <f t="array" ref="B46">COUNT(IF((LEFT($A$3:$A$32,1)=B$43)*(YEAR($C$3:$C$32)=$A46),1))</f>
        <v>5</v>
      </c>
      <c r="C46" s="2">
        <f t="array" ref="C46">COUNT(IF((LEFT($A$3:$A$32,1)=C$43)*(YEAR($C$3:$C$32)=$A46),1))</f>
        <v>1</v>
      </c>
      <c r="D46" s="2">
        <f t="array" ref="D46">COUNT(IF((LEFT($A$3:$A$32,1)=D$43)*(YEAR($C$3:$C$32)=$A46),1))</f>
        <v>4</v>
      </c>
      <c r="E46" s="2">
        <f t="array" ref="E46">COUNT(IF((LEFT($A$3:$A$32,1)=E$43)*(YEAR($C$3:$C$32)=$A46),1))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E11" sqref="E11"/>
    </sheetView>
  </sheetViews>
  <sheetFormatPr defaultRowHeight="16.899999999999999"/>
  <cols>
    <col min="1" max="1" width="18.4375" bestFit="1" customWidth="1"/>
    <col min="2" max="2" width="13.6875" bestFit="1" customWidth="1"/>
    <col min="3" max="3" width="11.3125" bestFit="1" customWidth="1"/>
  </cols>
  <sheetData>
    <row r="2" spans="1:3">
      <c r="A2" s="47" t="s">
        <v>208</v>
      </c>
      <c r="B2" s="47" t="s">
        <v>209</v>
      </c>
    </row>
    <row r="3" spans="1:3">
      <c r="A3" t="s">
        <v>210</v>
      </c>
      <c r="B3" t="s">
        <v>206</v>
      </c>
      <c r="C3" s="48">
        <v>1</v>
      </c>
    </row>
    <row r="4" spans="1:3">
      <c r="B4" t="s">
        <v>215</v>
      </c>
      <c r="C4" s="49">
        <v>2500000</v>
      </c>
    </row>
    <row r="5" spans="1:3">
      <c r="A5" t="s">
        <v>211</v>
      </c>
      <c r="B5" t="s">
        <v>206</v>
      </c>
      <c r="C5" s="48">
        <v>8</v>
      </c>
    </row>
    <row r="6" spans="1:3">
      <c r="B6" t="s">
        <v>215</v>
      </c>
      <c r="C6" s="49">
        <v>8625000</v>
      </c>
    </row>
    <row r="7" spans="1:3">
      <c r="A7" t="s">
        <v>212</v>
      </c>
      <c r="B7" t="s">
        <v>206</v>
      </c>
      <c r="C7" s="48">
        <v>13</v>
      </c>
    </row>
    <row r="8" spans="1:3">
      <c r="B8" t="s">
        <v>215</v>
      </c>
      <c r="C8" s="49">
        <v>6230769.230769231</v>
      </c>
    </row>
    <row r="9" spans="1:3">
      <c r="A9" t="s">
        <v>213</v>
      </c>
      <c r="B9" t="s">
        <v>206</v>
      </c>
      <c r="C9" s="48">
        <v>3</v>
      </c>
    </row>
    <row r="10" spans="1:3">
      <c r="B10" t="s">
        <v>215</v>
      </c>
      <c r="C10" s="49">
        <v>10666666.666666666</v>
      </c>
    </row>
    <row r="11" spans="1:3">
      <c r="A11" t="s">
        <v>214</v>
      </c>
      <c r="B11" t="s">
        <v>206</v>
      </c>
      <c r="C11" s="48">
        <v>5</v>
      </c>
    </row>
    <row r="12" spans="1:3">
      <c r="B12" t="s">
        <v>215</v>
      </c>
      <c r="C12" s="49">
        <v>11800000</v>
      </c>
    </row>
    <row r="13" spans="1:3">
      <c r="A13" t="s">
        <v>207</v>
      </c>
      <c r="C13" s="48">
        <v>30</v>
      </c>
    </row>
    <row r="14" spans="1:3">
      <c r="A14" t="s">
        <v>216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E2" sqref="E2"/>
    </sheetView>
  </sheetViews>
  <sheetFormatPr defaultRowHeight="16.899999999999999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3" t="s">
        <v>20</v>
      </c>
      <c r="F6" s="44"/>
      <c r="G6" s="44"/>
      <c r="H6" s="44"/>
      <c r="I6" s="44"/>
      <c r="J6" s="44"/>
      <c r="K6" s="45"/>
    </row>
    <row r="7" spans="1:11">
      <c r="D7" s="50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2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2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2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2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2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2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2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dataConsolidate/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ED2145DA-B897-4098-B880-8746A682A652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5" sqref="J5"/>
    </sheetView>
  </sheetViews>
  <sheetFormatPr defaultRowHeight="16.899999999999999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1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1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1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1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1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1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1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1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1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1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1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1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1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1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1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1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1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1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1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1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L15" sqref="L15"/>
    </sheetView>
  </sheetViews>
  <sheetFormatPr defaultRowHeight="16.899999999999999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I7" sqref="I7"/>
    </sheetView>
  </sheetViews>
  <sheetFormatPr defaultRowHeight="16.899999999999999"/>
  <cols>
    <col min="1" max="1" width="10.875" style="22" customWidth="1"/>
    <col min="2" max="2" width="11.875" style="22" customWidth="1"/>
    <col min="3" max="3" width="9" style="22"/>
  </cols>
  <sheetData>
    <row r="1" spans="1:3">
      <c r="A1" s="52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47625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석진 안</cp:lastModifiedBy>
  <cp:lastPrinted>2023-01-09T08:56:00Z</cp:lastPrinted>
  <dcterms:created xsi:type="dcterms:W3CDTF">2021-05-31T11:17:08Z</dcterms:created>
  <dcterms:modified xsi:type="dcterms:W3CDTF">2026-05-14T04:45:21Z</dcterms:modified>
</cp:coreProperties>
</file>