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g\Desktop\길벗컴활1급총정리\기출\09회\"/>
    </mc:Choice>
  </mc:AlternateContent>
  <xr:revisionPtr revIDLastSave="0" documentId="13_ncr:1_{5A8B76A9-B69D-4193-8920-AD3D1B4F8C7F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/>
  <c r="I37" i="3"/>
  <c r="J37" i="3"/>
  <c r="H38" i="3"/>
  <c r="I38" i="3"/>
  <c r="J38" i="3"/>
  <c r="H39" i="3"/>
  <c r="I39" i="3"/>
  <c r="J39" i="3"/>
  <c r="I36" i="3"/>
  <c r="J36" i="3"/>
  <c r="H36" i="3"/>
  <c r="B45" i="3"/>
  <c r="B46" i="3"/>
  <c r="B44" i="3"/>
  <c r="C45" i="3"/>
  <c r="D45" i="3"/>
  <c r="E45" i="3"/>
  <c r="C46" i="3"/>
  <c r="D46" i="3"/>
  <c r="E46" i="3"/>
  <c r="C44" i="3"/>
  <c r="D44" i="3"/>
  <c r="E44" i="3"/>
  <c r="H23" i="3"/>
  <c r="H24" i="3"/>
  <c r="H25" i="3"/>
  <c r="H26" i="3"/>
  <c r="H27" i="3"/>
  <c r="H28" i="3"/>
  <c r="H29" i="3"/>
  <c r="H30" i="3"/>
  <c r="H31" i="3"/>
  <c r="H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3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4" i="3"/>
  <c r="G5" i="3"/>
  <c r="G6" i="3"/>
  <c r="G7" i="3"/>
  <c r="G8" i="3"/>
  <c r="G3" i="3"/>
  <c r="D7" i="1"/>
  <c r="B5" i="1"/>
  <c r="A35" i="4"/>
  <c r="I21" i="3" a="1"/>
  <c r="I22" i="3" a="1"/>
  <c r="I30" i="3" a="1"/>
  <c r="I24" i="3" a="1"/>
  <c r="I25" i="3" a="1"/>
  <c r="I26" i="3" a="1"/>
  <c r="I28" i="3" a="1"/>
  <c r="I23" i="3" a="1"/>
  <c r="I31" i="3" a="1"/>
  <c r="I32" i="3" a="1"/>
  <c r="I27" i="3" a="1"/>
  <c r="I29" i="3" a="1"/>
  <c r="I6" i="3" a="1"/>
  <c r="I14" i="3" a="1"/>
  <c r="I16" i="3" a="1"/>
  <c r="I9" i="3" a="1"/>
  <c r="I18" i="3" a="1"/>
  <c r="I20" i="3" a="1"/>
  <c r="I7" i="3" a="1"/>
  <c r="I8" i="3" a="1"/>
  <c r="I10" i="3" a="1"/>
  <c r="I11" i="3" a="1"/>
  <c r="I4" i="3" a="1"/>
  <c r="I5" i="3" a="1"/>
  <c r="I15" i="3" a="1"/>
  <c r="I17" i="3" a="1"/>
  <c r="I19" i="3" a="1"/>
  <c r="I12" i="3" a="1"/>
  <c r="I13" i="3" a="1"/>
  <c r="I3" i="3" a="1"/>
  <c r="I29" i="3" l="1"/>
  <c r="I27" i="3"/>
  <c r="I32" i="3"/>
  <c r="I31" i="3"/>
  <c r="I23" i="3"/>
  <c r="I28" i="3"/>
  <c r="I26" i="3"/>
  <c r="I25" i="3"/>
  <c r="I24" i="3"/>
  <c r="I30" i="3"/>
  <c r="I22" i="3"/>
  <c r="I21" i="3"/>
  <c r="I13" i="3"/>
  <c r="I12" i="3"/>
  <c r="I19" i="3"/>
  <c r="I17" i="3"/>
  <c r="I15" i="3"/>
  <c r="I5" i="3"/>
  <c r="I4" i="3"/>
  <c r="I11" i="3"/>
  <c r="I10" i="3"/>
  <c r="I8" i="3"/>
  <c r="I7" i="3"/>
  <c r="I20" i="3"/>
  <c r="I18" i="3"/>
  <c r="I9" i="3"/>
  <c r="I16" i="3"/>
  <c r="I14" i="3"/>
  <c r="I6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8305C6-51A5-461C-92F8-AFE59BFCA971}" name="MS Access Database_Query" type="1" refreshedVersion="8" background="1">
    <dbPr connection="DSN=MS Access Database;DBQ=C:\Users\lg\Desktop\길벗컴활1급총정리\기출\09회\대출관리.accdb;DefaultDir=C:\Users\lg\Desktop\길벗컴활1급총정리\기출\09회;DriverId=25;FIL=MS Access;MaxBufferSize=2048;PageTimeout=5;" command="SELECT 대출정보.기간, 대출정보.대출금액, 대출정보.대출지점_x000d__x000a_FROM `C:\Users\lg\Desktop\길벗컴활1급총정리\기출\09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<sst xmlns="http://schemas.openxmlformats.org/spreadsheetml/2006/main" count="345" uniqueCount="220">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</sst>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ax val="9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12700</xdr:colOff>
      <xdr:row>1</xdr:row>
      <xdr:rowOff>19050</xdr:rowOff>
    </xdr:from>
    <xdr:to>
      <xdr:col>9</xdr:col>
      <xdr:colOff>12700</xdr:colOff>
      <xdr:row>2</xdr:row>
      <xdr:rowOff>203200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17306BB-9424-12FB-44D6-39088E2A9BF7}"/>
            </a:ext>
          </a:extLst>
        </xdr:cNvPr>
        <xdr:cNvSpPr/>
      </xdr:nvSpPr>
      <xdr:spPr>
        <a:xfrm>
          <a:off x="5530850" y="234950"/>
          <a:ext cx="8636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6350</xdr:colOff>
      <xdr:row>4</xdr:row>
      <xdr:rowOff>25400</xdr:rowOff>
    </xdr:from>
    <xdr:to>
      <xdr:col>9</xdr:col>
      <xdr:colOff>0</xdr:colOff>
      <xdr:row>5</xdr:row>
      <xdr:rowOff>209550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92C0C12-CD3A-88A5-F8D6-26E7D83E5FA1}"/>
            </a:ext>
          </a:extLst>
        </xdr:cNvPr>
        <xdr:cNvSpPr/>
      </xdr:nvSpPr>
      <xdr:spPr>
        <a:xfrm>
          <a:off x="5524500" y="889000"/>
          <a:ext cx="85725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50800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118.995921180554" backgroundQuery="1" createdVersion="8" refreshedVersion="8" minRefreshableVersion="3" recordCount="30" xr:uid="{D8F8B0B5-DC1F-4D6F-87F0-40ACDD84560A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B425AB-1CBD-492D-9FA1-81C8A40B6398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7" workbookViewId="0">
      <selection activeCell="J19" sqref="J19"/>
    </sheetView>
  </sheetViews>
  <sheetFormatPr defaultColWidth="11.75" defaultRowHeight="17"/>
  <cols>
    <col min="1" max="1" width="11.33203125" customWidth="1"/>
    <col min="2" max="2" width="7.25" customWidth="1"/>
    <col min="3" max="3" width="7.83203125" customWidth="1"/>
    <col min="4" max="4" width="13" bestFit="1" customWidth="1"/>
    <col min="5" max="5" width="12.33203125" bestFit="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t="s">
        <v>205</v>
      </c>
      <c r="B37" t="s">
        <v>206</v>
      </c>
      <c r="C37" t="s">
        <v>207</v>
      </c>
      <c r="D37" t="s">
        <v>208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Normal="100" workbookViewId="0">
      <selection activeCell="G3" sqref="G3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 t="e">
        <f>IF(F3&lt;20,50,IF(F3&lt;60,100,150))+VLOOKUP(B3,$A$37:$A$39,MATCH(E3,$B$35:$E$35,1),FALSE)</f>
        <v>#REF!</v>
      </c>
      <c r="H3" s="52">
        <f>PMT(IF(B3="일반",0.04,0.035)/12,F3,-E3)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 t="e">
        <f t="shared" ref="G4:G32" si="0">IF(F4&lt;20,50,IF(F4&lt;60,100,150))+VLOOKUP(B4,$A$37:$A$39,MATCH(E4,$B$35:$E$35,1),FALSE)</f>
        <v>#REF!</v>
      </c>
      <c r="H4" s="52">
        <f t="shared" ref="H4:H32" si="1">PMT(IF(B4="일반",0.04,0.035)/12,F4,-E4)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 t="e">
        <f t="shared" si="0"/>
        <v>#VALUE!</v>
      </c>
      <c r="H5" s="52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 t="e">
        <f t="shared" si="0"/>
        <v>#VALUE!</v>
      </c>
      <c r="H6" s="52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 t="e">
        <f t="shared" si="0"/>
        <v>#REF!</v>
      </c>
      <c r="H7" s="52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 t="e">
        <f t="shared" si="0"/>
        <v>#REF!</v>
      </c>
      <c r="H8" s="52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 t="e">
        <f t="shared" si="0"/>
        <v>#REF!</v>
      </c>
      <c r="H9" s="52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 t="e">
        <f t="shared" si="0"/>
        <v>#VALUE!</v>
      </c>
      <c r="H10" s="52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 t="e">
        <f t="shared" si="0"/>
        <v>#REF!</v>
      </c>
      <c r="H11" s="52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 t="e">
        <f t="shared" si="0"/>
        <v>#VALUE!</v>
      </c>
      <c r="H12" s="52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 t="e">
        <f t="shared" si="0"/>
        <v>#REF!</v>
      </c>
      <c r="H13" s="52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 t="e">
        <f t="shared" si="0"/>
        <v>#REF!</v>
      </c>
      <c r="H14" s="52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 t="e">
        <f t="shared" si="0"/>
        <v>#REF!</v>
      </c>
      <c r="H15" s="52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 t="e">
        <f t="shared" si="0"/>
        <v>#REF!</v>
      </c>
      <c r="H16" s="52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 t="e">
        <f t="shared" si="0"/>
        <v>#REF!</v>
      </c>
      <c r="H17" s="52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 t="e">
        <f t="shared" si="0"/>
        <v>#VALUE!</v>
      </c>
      <c r="H18" s="52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 t="e">
        <f t="shared" si="0"/>
        <v>#VALUE!</v>
      </c>
      <c r="H19" s="52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 t="e">
        <f t="shared" si="0"/>
        <v>#REF!</v>
      </c>
      <c r="H20" s="52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 t="e">
        <f t="shared" si="0"/>
        <v>#REF!</v>
      </c>
      <c r="H21" s="52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 t="e">
        <f t="shared" si="0"/>
        <v>#REF!</v>
      </c>
      <c r="H22" s="52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 t="e">
        <f t="shared" si="0"/>
        <v>#VALUE!</v>
      </c>
      <c r="H23" s="52">
        <f>PMT(IF(B23="일반",0.04,0.035)/12,F23,-E23)</f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 t="e">
        <f t="shared" si="0"/>
        <v>#VALUE!</v>
      </c>
      <c r="H24" s="52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 t="e">
        <f t="shared" si="0"/>
        <v>#REF!</v>
      </c>
      <c r="H25" s="52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 t="e">
        <f t="shared" si="0"/>
        <v>#REF!</v>
      </c>
      <c r="H26" s="52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 t="e">
        <f t="shared" si="0"/>
        <v>#REF!</v>
      </c>
      <c r="H27" s="52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 t="e">
        <f t="shared" si="0"/>
        <v>#VALUE!</v>
      </c>
      <c r="H28" s="52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 t="e">
        <f t="shared" si="0"/>
        <v>#REF!</v>
      </c>
      <c r="H29" s="52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 t="e">
        <f t="shared" si="0"/>
        <v>#VALUE!</v>
      </c>
      <c r="H30" s="52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 t="e">
        <f t="shared" si="0"/>
        <v>#REF!</v>
      </c>
      <c r="H31" s="52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 t="e">
        <f t="shared" si="0"/>
        <v>#REF!</v>
      </c>
      <c r="H32" s="52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>(RIGHT(D3,2)=$G36)*(LARGE($E$3:$E$32,1))</f>
        <v>35000000</v>
      </c>
      <c r="I36" s="14">
        <f t="shared" ref="I36:J36" si="2">(RIGHT(E3,2)=$G36)*(LARGE($E$3:$E$32,1))</f>
        <v>0</v>
      </c>
      <c r="J36" s="14">
        <f t="shared" si="2"/>
        <v>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shared" ref="H37:H39" si="3">(RIGHT(D4,2)=$G37)*(LARGE($E$3:$E$32,1))</f>
        <v>0</v>
      </c>
      <c r="I37" s="14">
        <f t="shared" ref="I37:I39" si="4">(RIGHT(E4,2)=$G37)*(LARGE($E$3:$E$32,1))</f>
        <v>0</v>
      </c>
      <c r="J37" s="14">
        <f t="shared" ref="J37:J39" si="5">(RIGHT(F4,2)=$G37)*(LARGE($E$3:$E$32,1))</f>
        <v>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shared" si="3"/>
        <v>0</v>
      </c>
      <c r="I38" s="14">
        <f t="shared" si="4"/>
        <v>0</v>
      </c>
      <c r="J38" s="14">
        <f t="shared" si="5"/>
        <v>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shared" si="3"/>
        <v>0</v>
      </c>
      <c r="I39" s="14">
        <f t="shared" si="4"/>
        <v>0</v>
      </c>
      <c r="J39" s="14">
        <f t="shared" si="5"/>
        <v>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>COUNT(IF((YEAR(C3)=$A44)*(LEFT(A3,1)=B$43),1))</f>
        <v>1</v>
      </c>
      <c r="C44" s="2">
        <f t="shared" ref="C44:E44" si="6">COUNT(IF((YEAR(D3)=$A44)*(LEFT(B3,1)=C$43),1))</f>
        <v>0</v>
      </c>
      <c r="D44" s="2">
        <f t="shared" si="6"/>
        <v>0</v>
      </c>
      <c r="E44" s="2">
        <f t="shared" si="6"/>
        <v>1</v>
      </c>
    </row>
    <row r="45" spans="1:10">
      <c r="A45" s="2">
        <v>2021</v>
      </c>
      <c r="B45" s="2">
        <f t="shared" ref="B45:B46" si="7">COUNT(IF((YEAR(C4)=$A45)*(LEFT(A4,1)=B$43),1))</f>
        <v>1</v>
      </c>
      <c r="C45" s="2">
        <f t="shared" ref="B45:E45" si="8">COUNT(IF((YEAR(D4)=$A45)*(LEFT(B4,1)=C$43),1))</f>
        <v>0</v>
      </c>
      <c r="D45" s="2">
        <f t="shared" si="8"/>
        <v>0</v>
      </c>
      <c r="E45" s="2">
        <f t="shared" si="8"/>
        <v>1</v>
      </c>
    </row>
    <row r="46" spans="1:10">
      <c r="A46" s="2">
        <v>2022</v>
      </c>
      <c r="B46" s="2">
        <f t="shared" si="7"/>
        <v>1</v>
      </c>
      <c r="C46" s="2">
        <f t="shared" ref="B46:E46" si="9">COUNT(IF((YEAR(D5)=$A46)*(LEFT(B5,1)=C$43),1))</f>
        <v>0</v>
      </c>
      <c r="D46" s="2">
        <f t="shared" si="9"/>
        <v>0</v>
      </c>
      <c r="E46" s="2">
        <f t="shared" si="9"/>
        <v>1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3" sqref="A3"/>
    </sheetView>
  </sheetViews>
  <sheetFormatPr defaultRowHeight="17"/>
  <cols>
    <col min="1" max="1" width="7.08203125" bestFit="1" customWidth="1"/>
    <col min="2" max="2" width="14.25" bestFit="1" customWidth="1"/>
    <col min="3" max="3" width="11.6640625" bestFit="1" customWidth="1"/>
  </cols>
  <sheetData>
    <row r="2" spans="1:3">
      <c r="A2" s="46" t="s">
        <v>209</v>
      </c>
      <c r="B2" s="46" t="s">
        <v>211</v>
      </c>
    </row>
    <row r="3" spans="1:3">
      <c r="A3" t="s">
        <v>213</v>
      </c>
      <c r="B3" t="s">
        <v>210</v>
      </c>
      <c r="C3" s="47">
        <v>1</v>
      </c>
    </row>
    <row r="4" spans="1:3">
      <c r="B4" t="s">
        <v>218</v>
      </c>
      <c r="C4" s="48">
        <v>2500000</v>
      </c>
    </row>
    <row r="5" spans="1:3">
      <c r="A5" t="s">
        <v>214</v>
      </c>
      <c r="B5" t="s">
        <v>210</v>
      </c>
      <c r="C5" s="47">
        <v>8</v>
      </c>
    </row>
    <row r="6" spans="1:3">
      <c r="B6" t="s">
        <v>218</v>
      </c>
      <c r="C6" s="48">
        <v>8625000</v>
      </c>
    </row>
    <row r="7" spans="1:3">
      <c r="A7" t="s">
        <v>215</v>
      </c>
      <c r="B7" t="s">
        <v>210</v>
      </c>
      <c r="C7" s="47">
        <v>13</v>
      </c>
    </row>
    <row r="8" spans="1:3">
      <c r="B8" t="s">
        <v>218</v>
      </c>
      <c r="C8" s="48">
        <v>6230769.230769231</v>
      </c>
    </row>
    <row r="9" spans="1:3">
      <c r="A9" t="s">
        <v>216</v>
      </c>
      <c r="B9" t="s">
        <v>210</v>
      </c>
      <c r="C9" s="47">
        <v>3</v>
      </c>
    </row>
    <row r="10" spans="1:3">
      <c r="B10" t="s">
        <v>218</v>
      </c>
      <c r="C10" s="48">
        <v>10666666.666666666</v>
      </c>
    </row>
    <row r="11" spans="1:3">
      <c r="A11" t="s">
        <v>217</v>
      </c>
      <c r="B11" t="s">
        <v>210</v>
      </c>
      <c r="C11" s="47">
        <v>5</v>
      </c>
    </row>
    <row r="12" spans="1:3">
      <c r="B12" t="s">
        <v>218</v>
      </c>
      <c r="C12" s="48">
        <v>11800000</v>
      </c>
    </row>
    <row r="13" spans="1:3">
      <c r="A13" t="s">
        <v>212</v>
      </c>
      <c r="C13" s="47">
        <v>30</v>
      </c>
    </row>
    <row r="14" spans="1:3">
      <c r="A14" t="s">
        <v>219</v>
      </c>
      <c r="C14" s="48">
        <v>8116666.666666667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2" sqref="E2"/>
    </sheetView>
  </sheetViews>
  <sheetFormatPr defaultColWidth="9" defaultRowHeight="17"/>
  <cols>
    <col min="1" max="1" width="9" style="17"/>
    <col min="2" max="2" width="9.33203125" style="17" bestFit="1" customWidth="1"/>
    <col min="3" max="3" width="9" style="17"/>
    <col min="4" max="4" width="10.83203125" style="17" bestFit="1" customWidth="1"/>
    <col min="5" max="11" width="11.08203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49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DD3353E9-D20B-44AD-8D18-088964D07C2F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6" sqref="J6"/>
    </sheetView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0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0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0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0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0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0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0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0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0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0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0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0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0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0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0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0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0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0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0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N16" sqref="N16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E3" sqref="E3"/>
    </sheetView>
  </sheetViews>
  <sheetFormatPr defaultRowHeight="17"/>
  <cols>
    <col min="1" max="1" width="10.83203125" style="22" customWidth="1"/>
    <col min="2" max="2" width="11.83203125" style="22" customWidth="1"/>
    <col min="3" max="3" width="9" style="22"/>
  </cols>
  <sheetData>
    <row r="1" spans="1:3">
      <c r="A1" s="51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mini050729</cp:lastModifiedBy>
  <cp:lastPrinted>2023-01-09T08:56:00Z</cp:lastPrinted>
  <dcterms:created xsi:type="dcterms:W3CDTF">2021-05-31T11:17:08Z</dcterms:created>
  <dcterms:modified xsi:type="dcterms:W3CDTF">2026-04-06T15:30:14Z</dcterms:modified>
</cp:coreProperties>
</file>