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141A8C4-3419-4FE9-980F-C8127D3FDE1A}" xr6:coauthVersionLast="47" xr6:coauthVersionMax="47" xr10:uidLastSave="{00000000-0000-0000-0000-000000000000}"/>
  <bookViews>
    <workbookView xWindow="4320" yWindow="1125" windowWidth="23310" windowHeight="13785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기본작업!$A$37:$D$49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6" i="3" l="1" a="1"/>
  <c r="I36" i="3" s="1"/>
  <c r="J36" i="3" a="1"/>
  <c r="J36" i="3" s="1"/>
  <c r="I37" i="3" a="1"/>
  <c r="I37" i="3"/>
  <c r="J37" i="3" a="1"/>
  <c r="J37" i="3" s="1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E44" i="3" a="1"/>
  <c r="E44" i="3" s="1"/>
  <c r="E45" i="3" a="1"/>
  <c r="E45" i="3" s="1"/>
  <c r="E46" i="3" a="1"/>
  <c r="E46" i="3" s="1"/>
  <c r="C44" i="3" a="1"/>
  <c r="C44" i="3" s="1"/>
  <c r="D44" i="3" a="1"/>
  <c r="D44" i="3" s="1"/>
  <c r="C45" i="3" a="1"/>
  <c r="C45" i="3" s="1"/>
  <c r="D45" i="3" a="1"/>
  <c r="D45" i="3" s="1"/>
  <c r="C46" i="3" a="1"/>
  <c r="C46" i="3" s="1"/>
  <c r="D46" i="3" a="1"/>
  <c r="D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7" i="1"/>
  <c r="A35" i="4"/>
  <c r="B5" i="1"/>
  <c r="I5" i="3" a="1"/>
  <c r="I11" i="3" a="1"/>
  <c r="I17" i="3" a="1"/>
  <c r="I23" i="3" a="1"/>
  <c r="I29" i="3" a="1"/>
  <c r="I27" i="3" a="1"/>
  <c r="I4" i="3" a="1"/>
  <c r="I6" i="3" a="1"/>
  <c r="I12" i="3" a="1"/>
  <c r="I18" i="3" a="1"/>
  <c r="I24" i="3" a="1"/>
  <c r="I30" i="3" a="1"/>
  <c r="I16" i="3" a="1"/>
  <c r="I7" i="3" a="1"/>
  <c r="I13" i="3" a="1"/>
  <c r="I19" i="3" a="1"/>
  <c r="I25" i="3" a="1"/>
  <c r="I31" i="3" a="1"/>
  <c r="I28" i="3" a="1"/>
  <c r="I8" i="3" a="1"/>
  <c r="I14" i="3" a="1"/>
  <c r="I20" i="3" a="1"/>
  <c r="I26" i="3" a="1"/>
  <c r="I32" i="3" a="1"/>
  <c r="I15" i="3" a="1"/>
  <c r="I21" i="3" a="1"/>
  <c r="I10" i="3" a="1"/>
  <c r="I9" i="3" a="1"/>
  <c r="I22" i="3" a="1"/>
  <c r="I3" i="3" a="1"/>
  <c r="I22" i="3" l="1"/>
  <c r="I9" i="3"/>
  <c r="I10" i="3"/>
  <c r="I21" i="3"/>
  <c r="I15" i="3"/>
  <c r="I32" i="3"/>
  <c r="I26" i="3"/>
  <c r="I20" i="3"/>
  <c r="I14" i="3"/>
  <c r="I8" i="3"/>
  <c r="I28" i="3"/>
  <c r="I31" i="3"/>
  <c r="I25" i="3"/>
  <c r="I19" i="3"/>
  <c r="I13" i="3"/>
  <c r="I7" i="3"/>
  <c r="I16" i="3"/>
  <c r="I30" i="3"/>
  <c r="I24" i="3"/>
  <c r="I18" i="3"/>
  <c r="I12" i="3"/>
  <c r="I6" i="3"/>
  <c r="I4" i="3"/>
  <c r="I27" i="3"/>
  <c r="I29" i="3"/>
  <c r="I23" i="3"/>
  <c r="I17" i="3"/>
  <c r="I11" i="3"/>
  <c r="I5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380B2DF-8073-40BE-8AC9-391C5C5D820F}" sourceFile="C:\Users\user\Desktop\대출관리.accdb" keepAlive="1" name="대출관리" type="5" refreshedVersion="7" background="1">
    <dbPr connection="Provider=Microsoft.ACE.OLEDB.12.0;User ID=Admin;Data Source=C:\Users\user\Desktop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<sst xmlns="http://schemas.openxmlformats.org/spreadsheetml/2006/main" count="345" uniqueCount="216">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</sst>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DF-4E7F-82C2-B8B37EBA60EA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DF-4E7F-82C2-B8B37EBA6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F1E61F9-5A2B-4B1F-9BF9-1B980C8B533C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0E49B8D-3350-49F3-8D6B-694413C68CB0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ongbuk" refreshedDate="46058.736911458334" backgroundQuery="1" createdVersion="7" refreshedVersion="7" minRefreshableVersion="3" recordCount="30" xr:uid="{C8AB963D-5CEF-442B-B85C-7DD6012A1A01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CC17E3-CE6B-468A-8BF5-A24882FA1DF9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1" numFmtId="41"/>
  </dataField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E7" sqref="E7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40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39" t="s">
        <v>66</v>
      </c>
      <c r="B37" s="12" t="s">
        <v>126</v>
      </c>
      <c r="C37" s="12" t="s">
        <v>123</v>
      </c>
      <c r="D37" s="39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0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zoomScaleNormal="100" workbookViewId="0">
      <selection activeCell="J18" sqref="J18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IF(F3&lt;20,50,IF(F3&lt;60,100,150))+VLOOKUP(B3,$A$37:$E$39,MATCH(E3,$B$35:$E$35,1)+1,FALSE)</f>
        <v>1450</v>
      </c>
      <c r="H3" s="54">
        <f>PMT(IF(B3="일반",4%,3.5%)/12,F3,-E3)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IF(F4&lt;20,50,IF(F4&lt;60,100,150))+VLOOKUP(B4,$A$37:$E$39,MATCH(E4,$B$35:$E$35,1)+1,FALSE)</f>
        <v>1100</v>
      </c>
      <c r="H4" s="54">
        <f t="shared" ref="H4:H32" si="1">PMT(IF(B4="일반",4%,3.5%)/12,F4,-E4)</f>
        <v>174307.43943339199</v>
      </c>
      <c r="I4" s="40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54">
        <f t="shared" si="1"/>
        <v>130274.76651232217</v>
      </c>
      <c r="I5" s="40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54">
        <f t="shared" si="1"/>
        <v>212304.07461016939</v>
      </c>
      <c r="I6" s="40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54">
        <f t="shared" si="1"/>
        <v>280666.01377053867</v>
      </c>
      <c r="I7" s="40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54">
        <f t="shared" si="1"/>
        <v>849216.29844067758</v>
      </c>
      <c r="I8" s="40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54">
        <f t="shared" si="1"/>
        <v>245582.76204922138</v>
      </c>
      <c r="I9" s="40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54">
        <f t="shared" si="1"/>
        <v>36383.489940512802</v>
      </c>
      <c r="I10" s="40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54">
        <f t="shared" si="1"/>
        <v>174307.43943339199</v>
      </c>
      <c r="I11" s="40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54">
        <f t="shared" si="1"/>
        <v>88571.955020531052</v>
      </c>
      <c r="I12" s="40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54">
        <f t="shared" si="1"/>
        <v>174307.43943339199</v>
      </c>
      <c r="I13" s="40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54">
        <f t="shared" si="1"/>
        <v>218300.9396430768</v>
      </c>
      <c r="I14" s="40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54">
        <f t="shared" si="1"/>
        <v>272876.17455384601</v>
      </c>
      <c r="I15" s="40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54">
        <f t="shared" si="1"/>
        <v>147619.92503421841</v>
      </c>
      <c r="I16" s="40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54">
        <f t="shared" si="1"/>
        <v>303974.45519541838</v>
      </c>
      <c r="I17" s="40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54">
        <f t="shared" si="1"/>
        <v>103333.94752395288</v>
      </c>
      <c r="I18" s="40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54">
        <f t="shared" si="1"/>
        <v>22356.001051697014</v>
      </c>
      <c r="I19" s="40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54">
        <f t="shared" si="1"/>
        <v>603612.02839581936</v>
      </c>
      <c r="I20" s="40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54">
        <f t="shared" si="1"/>
        <v>286657.00707783952</v>
      </c>
      <c r="I21" s="40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54">
        <f t="shared" si="1"/>
        <v>276247.83082899527</v>
      </c>
      <c r="I22" s="40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54">
        <f t="shared" si="1"/>
        <v>130274.76651232217</v>
      </c>
      <c r="I23" s="40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54">
        <f t="shared" si="1"/>
        <v>88571.955020531052</v>
      </c>
      <c r="I24" s="40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54">
        <f t="shared" si="1"/>
        <v>642855.65038613358</v>
      </c>
      <c r="I25" s="40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54">
        <f t="shared" si="1"/>
        <v>272876.17455384601</v>
      </c>
      <c r="I26" s="40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54">
        <f t="shared" si="1"/>
        <v>259216.33281446106</v>
      </c>
      <c r="I27" s="40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54">
        <f t="shared" si="1"/>
        <v>90316.218566759911</v>
      </c>
      <c r="I28" s="40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54">
        <f t="shared" si="1"/>
        <v>1512095.2747510229</v>
      </c>
      <c r="I29" s="40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54">
        <f t="shared" si="1"/>
        <v>59047.970013687365</v>
      </c>
      <c r="I30" s="40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54">
        <f t="shared" si="1"/>
        <v>216013.61067871755</v>
      </c>
      <c r="I31" s="40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54">
        <f t="shared" si="1"/>
        <v>526248.77581976005</v>
      </c>
      <c r="I32" s="40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40">
        <f t="array" ref="C44">COUNT(IF((YEAR($C$3:$C$32)=$A44)*(LEFT($A$3:$A$32,1)=C$43),1))</f>
        <v>1</v>
      </c>
      <c r="D44" s="40">
        <f t="array" ref="D44">COUNT(IF((YEAR($C$3:$C$32)=$A44)*(LEFT($A$3:$A$32,1)=D$43),1))</f>
        <v>1</v>
      </c>
      <c r="E44" s="40">
        <f t="array" ref="E44">COUNT(IF((YEAR($C$3:$C$32)=$A44)*(LEFT($A$3:$A$32,1)=E$43),1))</f>
        <v>0</v>
      </c>
    </row>
    <row r="45" spans="1:10">
      <c r="A45" s="2">
        <v>2021</v>
      </c>
      <c r="B45" s="40">
        <f t="array" ref="B45">COUNT(IF((YEAR($C$3:$C$32)=$A45)*(LEFT($A$3:$A$32,1)=B$43),1))</f>
        <v>2</v>
      </c>
      <c r="C45" s="40">
        <f t="array" ref="C45">COUNT(IF((YEAR($C$3:$C$32)=$A45)*(LEFT($A$3:$A$32,1)=C$43),1))</f>
        <v>4</v>
      </c>
      <c r="D45" s="40">
        <f t="array" ref="D45">COUNT(IF((YEAR($C$3:$C$32)=$A45)*(LEFT($A$3:$A$32,1)=D$43),1))</f>
        <v>4</v>
      </c>
      <c r="E45" s="40">
        <f t="array" ref="E45">COUNT(IF((YEAR($C$3:$C$32)=$A45)*(LEFT($A$3:$A$32,1)=E$43),1))</f>
        <v>2</v>
      </c>
    </row>
    <row r="46" spans="1:10">
      <c r="A46" s="2">
        <v>2022</v>
      </c>
      <c r="B46" s="40">
        <f t="array" ref="B46">COUNT(IF((YEAR($C$3:$C$32)=$A46)*(LEFT($A$3:$A$32,1)=B$43),1))</f>
        <v>5</v>
      </c>
      <c r="C46" s="40">
        <f t="array" ref="C46">COUNT(IF((YEAR($C$3:$C$32)=$A46)*(LEFT($A$3:$A$32,1)=C$43),1))</f>
        <v>1</v>
      </c>
      <c r="D46" s="40">
        <f t="array" ref="D46">COUNT(IF((YEAR($C$3:$C$32)=$A46)*(LEFT($A$3:$A$32,1)=D$43),1))</f>
        <v>4</v>
      </c>
      <c r="E46" s="40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27" sqref="C27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1" t="s">
        <v>207</v>
      </c>
      <c r="B2" s="41" t="s">
        <v>208</v>
      </c>
    </row>
    <row r="3" spans="1:3">
      <c r="A3" t="s">
        <v>209</v>
      </c>
      <c r="B3" t="s">
        <v>205</v>
      </c>
      <c r="C3" s="42">
        <v>1</v>
      </c>
    </row>
    <row r="4" spans="1:3">
      <c r="B4" t="s">
        <v>214</v>
      </c>
      <c r="C4" s="43">
        <v>2500000</v>
      </c>
    </row>
    <row r="5" spans="1:3">
      <c r="A5" t="s">
        <v>210</v>
      </c>
      <c r="B5" t="s">
        <v>205</v>
      </c>
      <c r="C5" s="42">
        <v>8</v>
      </c>
    </row>
    <row r="6" spans="1:3">
      <c r="B6" t="s">
        <v>214</v>
      </c>
      <c r="C6" s="43">
        <v>8625000</v>
      </c>
    </row>
    <row r="7" spans="1:3">
      <c r="A7" t="s">
        <v>211</v>
      </c>
      <c r="B7" t="s">
        <v>205</v>
      </c>
      <c r="C7" s="42">
        <v>13</v>
      </c>
    </row>
    <row r="8" spans="1:3">
      <c r="B8" t="s">
        <v>214</v>
      </c>
      <c r="C8" s="43">
        <v>6230769.230769231</v>
      </c>
    </row>
    <row r="9" spans="1:3">
      <c r="A9" t="s">
        <v>212</v>
      </c>
      <c r="B9" t="s">
        <v>205</v>
      </c>
      <c r="C9" s="42">
        <v>3</v>
      </c>
    </row>
    <row r="10" spans="1:3">
      <c r="B10" t="s">
        <v>214</v>
      </c>
      <c r="C10" s="43">
        <v>10666666.666666666</v>
      </c>
    </row>
    <row r="11" spans="1:3">
      <c r="A11" t="s">
        <v>213</v>
      </c>
      <c r="B11" t="s">
        <v>205</v>
      </c>
      <c r="C11" s="42">
        <v>5</v>
      </c>
    </row>
    <row r="12" spans="1:3">
      <c r="B12" t="s">
        <v>214</v>
      </c>
      <c r="C12" s="43">
        <v>11800000</v>
      </c>
    </row>
    <row r="13" spans="1:3">
      <c r="A13" t="s">
        <v>206</v>
      </c>
      <c r="C13" s="42">
        <v>30</v>
      </c>
    </row>
    <row r="14" spans="1:3">
      <c r="A14" t="s">
        <v>215</v>
      </c>
      <c r="C14" s="43">
        <v>8116666.666666667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J17" sqref="J17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51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7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7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7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7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7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7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84359740-88A4-4FC7-A022-E73646C98F62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I15" sqref="I15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2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2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2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2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2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2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2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2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2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2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2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2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2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2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2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2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2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2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2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2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K21" sqref="K21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K14" sqref="K14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53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seongbuk</cp:lastModifiedBy>
  <cp:lastPrinted>2026-02-05T08:40:36Z</cp:lastPrinted>
  <dcterms:created xsi:type="dcterms:W3CDTF">2021-05-31T11:17:08Z</dcterms:created>
  <dcterms:modified xsi:type="dcterms:W3CDTF">2026-02-06T02:07:22Z</dcterms:modified>
</cp:coreProperties>
</file>