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기출/05회/"/>
    </mc:Choice>
  </mc:AlternateContent>
  <xr:revisionPtr revIDLastSave="81" documentId="13_ncr:1_{35F432A1-9444-4B34-BD18-B00A9FD97273}" xr6:coauthVersionLast="47" xr6:coauthVersionMax="47" xr10:uidLastSave="{E2BDFB07-5D19-4B4F-9164-BFC5C796E6B4}"/>
  <bookViews>
    <workbookView xWindow="-110" yWindow="-110" windowWidth="25820" windowHeight="15500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eta.IF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6" i="3" l="1" a="1"/>
  <c r="H36" i="3" s="1"/>
  <c r="I36" i="3" a="1"/>
  <c r="I36" i="3"/>
  <c r="J36" i="3" a="1"/>
  <c r="J36" i="3"/>
  <c r="I37" i="3" a="1"/>
  <c r="I37" i="3" s="1"/>
  <c r="J37" i="3" a="1"/>
  <c r="J37" i="3"/>
  <c r="I38" i="3" a="1"/>
  <c r="I38" i="3"/>
  <c r="J38" i="3" a="1"/>
  <c r="J38" i="3"/>
  <c r="I39" i="3" a="1"/>
  <c r="I39" i="3"/>
  <c r="J39" i="3" a="1"/>
  <c r="J39" i="3"/>
  <c r="H37" i="3" a="1"/>
  <c r="H37" i="3" s="1"/>
  <c r="H38" i="3" a="1"/>
  <c r="H38" i="3" s="1"/>
  <c r="H39" i="3" a="1"/>
  <c r="H39" i="3" s="1"/>
  <c r="C44" i="3" a="1"/>
  <c r="C44" i="3" s="1"/>
  <c r="D44" i="3" a="1"/>
  <c r="D44" i="3"/>
  <c r="E44" i="3" a="1"/>
  <c r="E44" i="3" s="1"/>
  <c r="C45" i="3" a="1"/>
  <c r="C45" i="3" s="1"/>
  <c r="D45" i="3" a="1"/>
  <c r="D45" i="3" s="1"/>
  <c r="E45" i="3" a="1"/>
  <c r="E45" i="3" s="1"/>
  <c r="C46" i="3" a="1"/>
  <c r="C46" i="3" s="1"/>
  <c r="D46" i="3" a="1"/>
  <c r="D46" i="3" s="1"/>
  <c r="E46" i="3" a="1"/>
  <c r="E46" i="3" s="1"/>
  <c r="B45" i="3" a="1"/>
  <c r="B45" i="3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D7" i="1"/>
  <c r="I21" i="4"/>
  <c r="A35" i="4"/>
  <c r="B5" i="1"/>
  <c r="I4" i="3" a="1"/>
  <c r="I12" i="3" a="1"/>
  <c r="I20" i="3" a="1"/>
  <c r="I28" i="3" a="1"/>
  <c r="I25" i="3" a="1"/>
  <c r="I18" i="3" a="1"/>
  <c r="I11" i="3" a="1"/>
  <c r="I5" i="3" a="1"/>
  <c r="I13" i="3" a="1"/>
  <c r="I21" i="3" a="1"/>
  <c r="I29" i="3" a="1"/>
  <c r="I16" i="3" a="1"/>
  <c r="I17" i="3" a="1"/>
  <c r="I26" i="3" a="1"/>
  <c r="I19" i="3" a="1"/>
  <c r="I6" i="3" a="1"/>
  <c r="I14" i="3" a="1"/>
  <c r="I22" i="3" a="1"/>
  <c r="I30" i="3" a="1"/>
  <c r="I7" i="3" a="1"/>
  <c r="I15" i="3" a="1"/>
  <c r="I23" i="3" a="1"/>
  <c r="I31" i="3" a="1"/>
  <c r="I8" i="3" a="1"/>
  <c r="I24" i="3" a="1"/>
  <c r="I32" i="3" a="1"/>
  <c r="I9" i="3" a="1"/>
  <c r="I10" i="3" a="1"/>
  <c r="I27" i="3" a="1"/>
  <c r="I3" i="3" a="1"/>
  <c r="I27" i="3" l="1"/>
  <c r="I10" i="3"/>
  <c r="I9" i="3"/>
  <c r="I32" i="3"/>
  <c r="I24" i="3"/>
  <c r="I8" i="3"/>
  <c r="I31" i="3"/>
  <c r="I23" i="3"/>
  <c r="I15" i="3"/>
  <c r="I7" i="3"/>
  <c r="I30" i="3"/>
  <c r="I22" i="3"/>
  <c r="I14" i="3"/>
  <c r="I6" i="3"/>
  <c r="I19" i="3"/>
  <c r="I26" i="3"/>
  <c r="I17" i="3"/>
  <c r="I16" i="3"/>
  <c r="I29" i="3"/>
  <c r="I21" i="3"/>
  <c r="I13" i="3"/>
  <c r="I5" i="3"/>
  <c r="I11" i="3"/>
  <c r="I18" i="3"/>
  <c r="I25" i="3"/>
  <c r="I28" i="3"/>
  <c r="I20" i="3"/>
  <c r="I12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C88976-1E11-4E97-81CC-05C58D73AF6D}" name="MS Access Database_Query" type="1" refreshedVersion="8" background="1">
    <dbPr connection="DSN=MS Access Database;DBQ=C:\OA\대출관리.accdb;DefaultDir=C:\OA;DriverId=25;FIL=MS Access;MaxBufferSize=2048;PageTimeout=5;" command="SELECT 대출정보.기간, 대출정보.대출금액, 대출정보.대출지점_x000d__x000a_FROM `C:\OA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<sst xmlns="http://schemas.openxmlformats.org/spreadsheetml/2006/main" count="345" uniqueCount="216">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</sst>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23F9A879-5A00-1140-1668-A69B8481ECF9}"/>
            </a:ext>
          </a:extLst>
        </xdr:cNvPr>
        <xdr:cNvSpPr/>
      </xdr:nvSpPr>
      <xdr:spPr>
        <a:xfrm>
          <a:off x="5518150" y="215900"/>
          <a:ext cx="8636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41D631A-BCEA-F981-7B1E-C7B3DB3680E6}"/>
            </a:ext>
          </a:extLst>
        </xdr:cNvPr>
        <xdr:cNvSpPr/>
      </xdr:nvSpPr>
      <xdr:spPr>
        <a:xfrm>
          <a:off x="5518150" y="863600"/>
          <a:ext cx="8636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508000</xdr:colOff>
          <xdr:row>0</xdr:row>
          <xdr:rowOff>107950</xdr:rowOff>
        </xdr:from>
        <xdr:to>
          <xdr:col>5</xdr:col>
          <xdr:colOff>101600</xdr:colOff>
          <xdr:row>2</xdr:row>
          <xdr:rowOff>50800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6037.861309143518" backgroundQuery="1" createdVersion="8" refreshedVersion="8" minRefreshableVersion="3" recordCount="30" xr:uid="{71A39480-C9A1-43E4-B642-01E3DF705C26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34CF59-28C1-4255-A0C8-4E5A04F49B8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I40"/>
  <sheetViews>
    <sheetView topLeftCell="A5" workbookViewId="0">
      <selection activeCell="J21" sqref="J21"/>
    </sheetView>
  </sheetViews>
  <sheetFormatPr defaultColWidth="11.75" defaultRowHeight="17"/>
  <cols>
    <col min="1" max="1" width="11.33203125" customWidth="1"/>
    <col min="2" max="2" width="7.25" customWidth="1"/>
    <col min="3" max="3" width="7.8320312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320312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9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9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9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9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9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  <c r="I21" t="b">
        <f>AND(OR($C3="서울",$C3="경기"),LEFT($B3,1)="김")</f>
        <v>0</v>
      </c>
    </row>
    <row r="22" spans="1:9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9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9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9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9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9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9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9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9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9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9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AND($H3&gt;=LARGE($H$3:$H$32,5),YEAR($A3)&gt;=2021)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topLeftCell="A22" zoomScaleNormal="100" workbookViewId="0">
      <selection activeCell="H36" sqref="H36"/>
    </sheetView>
  </sheetViews>
  <sheetFormatPr defaultRowHeight="17"/>
  <cols>
    <col min="2" max="2" width="13.08203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320312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IF($F3&lt;20,50,IF($F3&lt;60,100,150)) + VLOOKUP($B3,$A$37:$E$39,MATCH($E3,$B$35:$E$35,1)+1,0)</f>
        <v>1450</v>
      </c>
      <c r="H3" s="43">
        <f>PMT(IF($B3="일반",0.04/12,0.035/12),$F3,-$E3)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IF($F4&lt;20,50,IF($F4&lt;60,100,150)) + VLOOKUP($B4,$A$37:$E$39,MATCH($E4,$B$35:$E$35,1)+1,0)</f>
        <v>1100</v>
      </c>
      <c r="H4" s="43">
        <f t="shared" ref="H4:H32" si="1">PMT(IF($B4="일반",0.04/12,0.035/12),$F4,-$E4)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3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3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3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3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3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3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3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3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3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3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3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3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3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3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3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3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3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3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3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3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3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3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3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3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3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3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3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3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4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5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LARGE(($G36=RIGHT($D$3:$D$32))*$E$3:$E$32,H$35)</f>
        <v>0</v>
      </c>
      <c r="I36" s="14">
        <f t="array" ref="I36">LARGE(($G36=RIGHT($D$3:$D$32))*$E$3:$E$32,I$35)</f>
        <v>0</v>
      </c>
      <c r="J36" s="14">
        <f t="array" ref="J36">LARGE(($G36=RIGHT($D$3:$D$32))*$E$3:$E$32,J$35)</f>
        <v>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LARGE(($G37=RIGHT($D$3:$D$32))*$E$3:$E$32,H$35)</f>
        <v>0</v>
      </c>
      <c r="I37" s="14">
        <f t="array" ref="I37">LARGE(($G37=RIGHT($D$3:$D$32))*$E$3:$E$32,I$35)</f>
        <v>0</v>
      </c>
      <c r="J37" s="14">
        <f t="array" ref="J37">LARGE(($G37=RIGHT($D$3:$D$32))*$E$3:$E$32,J$35)</f>
        <v>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LARGE(($G38=RIGHT($D$3:$D$32))*$E$3:$E$32,H$35)</f>
        <v>0</v>
      </c>
      <c r="I38" s="14">
        <f t="array" ref="I38">LARGE(($G38=RIGHT($D$3:$D$32))*$E$3:$E$32,I$35)</f>
        <v>0</v>
      </c>
      <c r="J38" s="14">
        <f t="array" ref="J38">LARGE(($G38=RIGHT($D$3:$D$32))*$E$3:$E$32,J$35)</f>
        <v>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LARGE(($G39=RIGHT($D$3:$D$32))*$E$3:$E$32,H$35)</f>
        <v>0</v>
      </c>
      <c r="I39" s="14">
        <f t="array" ref="I39">LARGE(($G39=RIGHT($D$3:$D$32))*$E$3:$E$32,I$35)</f>
        <v>0</v>
      </c>
      <c r="J39" s="14">
        <f t="array" ref="J39">LARGE(($G39=RIGHT($D$3:$D$32))*$E$3:$E$32,J$35)</f>
        <v>0</v>
      </c>
    </row>
    <row r="41" spans="1:10">
      <c r="A41" t="s">
        <v>202</v>
      </c>
    </row>
    <row r="42" spans="1:10">
      <c r="A42" s="46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6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COUNT(IF(($A44=YEAR($C$3:$C$32))*(B$43=LEFT($A$3:$A$32,1)),1))</f>
        <v>1</v>
      </c>
      <c r="C44" s="2">
        <f t="array" ref="C44">COUNT(IF(($A44=YEAR($C$3:$C$32))*(C$43=LEFT($A$3:$A$32,1)),1))</f>
        <v>1</v>
      </c>
      <c r="D44" s="2">
        <f t="array" ref="D44">COUNT(IF(($A44=YEAR($C$3:$C$32))*(D$43=LEFT($A$3:$A$32,1)),1))</f>
        <v>1</v>
      </c>
      <c r="E44" s="2">
        <f t="array" ref="E44">COUNT(IF(($A44=YEAR($C$3:$C$32))*(E$43=LEFT($A$3:$A$32,1)),1))</f>
        <v>0</v>
      </c>
    </row>
    <row r="45" spans="1:10">
      <c r="A45" s="2">
        <v>2021</v>
      </c>
      <c r="B45" s="2">
        <f t="array" ref="B45">COUNT(IF(($A45=YEAR($C$3:$C$32))*(B$43=LEFT($A$3:$A$32,1)),1))</f>
        <v>2</v>
      </c>
      <c r="C45" s="2">
        <f t="array" ref="C45">COUNT(IF(($A45=YEAR($C$3:$C$32))*(C$43=LEFT($A$3:$A$32,1)),1))</f>
        <v>4</v>
      </c>
      <c r="D45" s="2">
        <f t="array" ref="D45">COUNT(IF(($A45=YEAR($C$3:$C$32))*(D$43=LEFT($A$3:$A$32,1)),1))</f>
        <v>4</v>
      </c>
      <c r="E45" s="2">
        <f t="array" ref="E45">COUNT(IF(($A45=YEAR($C$3:$C$32))*(E$43=LEFT($A$3:$A$32,1)),1))</f>
        <v>2</v>
      </c>
    </row>
    <row r="46" spans="1:10">
      <c r="A46" s="2">
        <v>2022</v>
      </c>
      <c r="B46" s="2">
        <f t="array" ref="B46">COUNT(IF(($A46=YEAR($C$3:$C$32))*(B$43=LEFT($A$3:$A$32,1)),1))</f>
        <v>5</v>
      </c>
      <c r="C46" s="2">
        <f t="array" ref="C46">COUNT(IF(($A46=YEAR($C$3:$C$32))*(C$43=LEFT($A$3:$A$32,1)),1))</f>
        <v>1</v>
      </c>
      <c r="D46" s="2">
        <f t="array" ref="D46">COUNT(IF(($A46=YEAR($C$3:$C$32))*(D$43=LEFT($A$3:$A$32,1)),1))</f>
        <v>4</v>
      </c>
      <c r="E46" s="2">
        <f t="array" ref="E46">COUNT(IF(($A46=YEAR($C$3:$C$32))*(E$43=LEFT($A$3:$A$32,1)),1))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C2" sqref="C2"/>
    </sheetView>
  </sheetViews>
  <sheetFormatPr defaultRowHeight="17"/>
  <cols>
    <col min="1" max="1" width="19.1640625" bestFit="1" customWidth="1"/>
    <col min="2" max="2" width="14.25" bestFit="1" customWidth="1"/>
    <col min="3" max="3" width="11.6640625" bestFit="1" customWidth="1"/>
  </cols>
  <sheetData>
    <row r="2" spans="1:3">
      <c r="A2" s="40" t="s">
        <v>207</v>
      </c>
      <c r="B2" s="40" t="s">
        <v>208</v>
      </c>
    </row>
    <row r="3" spans="1:3">
      <c r="A3" t="s">
        <v>209</v>
      </c>
      <c r="B3" t="s">
        <v>205</v>
      </c>
      <c r="C3">
        <v>1</v>
      </c>
    </row>
    <row r="4" spans="1:3">
      <c r="B4" t="s">
        <v>214</v>
      </c>
      <c r="C4" s="41">
        <v>2500000</v>
      </c>
    </row>
    <row r="5" spans="1:3">
      <c r="A5" t="s">
        <v>210</v>
      </c>
      <c r="B5" t="s">
        <v>205</v>
      </c>
      <c r="C5">
        <v>8</v>
      </c>
    </row>
    <row r="6" spans="1:3">
      <c r="B6" t="s">
        <v>214</v>
      </c>
      <c r="C6" s="41">
        <v>8625000</v>
      </c>
    </row>
    <row r="7" spans="1:3">
      <c r="A7" t="s">
        <v>211</v>
      </c>
      <c r="B7" t="s">
        <v>205</v>
      </c>
      <c r="C7">
        <v>13</v>
      </c>
    </row>
    <row r="8" spans="1:3">
      <c r="B8" t="s">
        <v>214</v>
      </c>
      <c r="C8" s="41">
        <v>6230769.230769231</v>
      </c>
    </row>
    <row r="9" spans="1:3">
      <c r="A9" t="s">
        <v>212</v>
      </c>
      <c r="B9" t="s">
        <v>205</v>
      </c>
      <c r="C9">
        <v>3</v>
      </c>
    </row>
    <row r="10" spans="1:3">
      <c r="B10" t="s">
        <v>214</v>
      </c>
      <c r="C10" s="41">
        <v>10666666.666666666</v>
      </c>
    </row>
    <row r="11" spans="1:3">
      <c r="A11" t="s">
        <v>213</v>
      </c>
      <c r="B11" t="s">
        <v>205</v>
      </c>
      <c r="C11">
        <v>5</v>
      </c>
    </row>
    <row r="12" spans="1:3">
      <c r="B12" t="s">
        <v>214</v>
      </c>
      <c r="C12" s="41">
        <v>11800000</v>
      </c>
    </row>
    <row r="13" spans="1:3">
      <c r="A13" t="s">
        <v>206</v>
      </c>
      <c r="C13">
        <v>30</v>
      </c>
    </row>
    <row r="14" spans="1:3">
      <c r="A14" t="s">
        <v>215</v>
      </c>
      <c r="C14" s="41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7" sqref="D7:K14"/>
    </sheetView>
  </sheetViews>
  <sheetFormatPr defaultColWidth="9" defaultRowHeight="17"/>
  <cols>
    <col min="1" max="1" width="9" style="17"/>
    <col min="2" max="2" width="9.33203125" style="17" bestFit="1" customWidth="1"/>
    <col min="3" max="3" width="9" style="17"/>
    <col min="4" max="4" width="10.83203125" style="17" bestFit="1" customWidth="1"/>
    <col min="5" max="11" width="11.08203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8" t="s">
        <v>20</v>
      </c>
      <c r="F6" s="49"/>
      <c r="G6" s="49"/>
      <c r="H6" s="49"/>
      <c r="I6" s="49"/>
      <c r="J6" s="49"/>
      <c r="K6" s="50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7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7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7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7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7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7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7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2D08E9BC-50A1-4214-818A-2A61E9347ED3}">
      <formula1>D8/12=0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K5" sqref="K5"/>
    </sheetView>
  </sheetViews>
  <sheetFormatPr defaultRowHeight="17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320312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29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29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29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29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29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29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29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29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29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29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29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29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29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29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29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29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29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29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29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29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I23" sqref="I23"/>
    </sheetView>
  </sheetViews>
  <sheetFormatPr defaultRowHeight="17"/>
  <cols>
    <col min="1" max="1" width="13.5" customWidth="1"/>
    <col min="2" max="4" width="9.33203125" bestFit="1" customWidth="1"/>
    <col min="5" max="5" width="10.8320312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/>
  </sheetViews>
  <sheetFormatPr defaultRowHeight="17"/>
  <cols>
    <col min="1" max="1" width="10.83203125" style="22" customWidth="1"/>
    <col min="2" max="2" width="11.83203125" style="22" customWidth="1"/>
    <col min="3" max="3" width="9" style="22"/>
  </cols>
  <sheetData>
    <row r="1" spans="1:3">
      <c r="A1" s="42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508000</xdr:colOff>
                <xdr:row>0</xdr:row>
                <xdr:rowOff>107950</xdr:rowOff>
              </from>
              <to>
                <xdr:col>5</xdr:col>
                <xdr:colOff>101600</xdr:colOff>
                <xdr:row>2</xdr:row>
                <xdr:rowOff>50800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지연 박</cp:lastModifiedBy>
  <cp:lastPrinted>2023-01-09T08:56:00Z</cp:lastPrinted>
  <dcterms:created xsi:type="dcterms:W3CDTF">2021-05-31T11:17:08Z</dcterms:created>
  <dcterms:modified xsi:type="dcterms:W3CDTF">2026-01-15T12:21:06Z</dcterms:modified>
</cp:coreProperties>
</file>